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ity Clerk Files\My Documents\City Council meeting minutes\2026 Agenda\"/>
    </mc:Choice>
  </mc:AlternateContent>
  <xr:revisionPtr revIDLastSave="0" documentId="8_{27811A65-EDE2-4120-9A9D-F09D120A5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F72" i="1"/>
  <c r="D49" i="1"/>
  <c r="F19" i="1"/>
  <c r="F14" i="1"/>
  <c r="F13" i="1"/>
  <c r="E26" i="1"/>
  <c r="D26" i="1"/>
  <c r="F25" i="1"/>
  <c r="F9" i="1"/>
  <c r="F10" i="1"/>
  <c r="F8" i="1"/>
  <c r="F7" i="1"/>
  <c r="D126" i="1" l="1"/>
  <c r="F125" i="1"/>
  <c r="D119" i="1"/>
  <c r="E119" i="1"/>
  <c r="F118" i="1"/>
  <c r="D114" i="1"/>
  <c r="F112" i="1"/>
  <c r="F113" i="1"/>
  <c r="F111" i="1"/>
  <c r="F99" i="1"/>
  <c r="D100" i="1"/>
  <c r="F98" i="1"/>
  <c r="F97" i="1"/>
  <c r="E91" i="1"/>
  <c r="D91" i="1"/>
  <c r="F90" i="1"/>
  <c r="F89" i="1"/>
  <c r="D86" i="1"/>
  <c r="F88" i="1"/>
  <c r="F77" i="1"/>
  <c r="F85" i="1"/>
  <c r="F84" i="1"/>
  <c r="E78" i="1"/>
  <c r="D78" i="1"/>
  <c r="D73" i="1"/>
  <c r="E65" i="1"/>
  <c r="F60" i="1"/>
  <c r="F61" i="1"/>
  <c r="F62" i="1"/>
  <c r="F63" i="1"/>
  <c r="F64" i="1"/>
  <c r="F59" i="1"/>
  <c r="F48" i="1"/>
  <c r="D65" i="1"/>
  <c r="F91" i="1" l="1"/>
  <c r="F42" i="1"/>
  <c r="F44" i="1"/>
  <c r="F41" i="1"/>
  <c r="D45" i="1"/>
  <c r="D51" i="1" s="1"/>
  <c r="D5" i="1"/>
  <c r="F104" i="1" l="1"/>
  <c r="F23" i="1"/>
  <c r="F21" i="1"/>
  <c r="F20" i="1"/>
  <c r="F18" i="1"/>
  <c r="F17" i="1"/>
  <c r="F16" i="1"/>
  <c r="F103" i="1" l="1"/>
  <c r="F102" i="1"/>
  <c r="F58" i="1"/>
  <c r="E126" i="1"/>
  <c r="F124" i="1"/>
  <c r="F119" i="1"/>
  <c r="F116" i="1"/>
  <c r="E114" i="1"/>
  <c r="F110" i="1"/>
  <c r="F114" i="1" s="1"/>
  <c r="D105" i="1"/>
  <c r="F83" i="1"/>
  <c r="F86" i="1" s="1"/>
  <c r="E86" i="1"/>
  <c r="D129" i="1" l="1"/>
  <c r="E129" i="1"/>
  <c r="F105" i="1"/>
  <c r="E121" i="1"/>
  <c r="F126" i="1"/>
  <c r="D121" i="1"/>
  <c r="F4" i="1"/>
  <c r="F3" i="1"/>
  <c r="F2" i="1"/>
  <c r="E105" i="1"/>
  <c r="F75" i="1"/>
  <c r="F76" i="1"/>
  <c r="F57" i="1"/>
  <c r="F65" i="1" s="1"/>
  <c r="F54" i="1"/>
  <c r="F47" i="1"/>
  <c r="F49" i="1" s="1"/>
  <c r="F11" i="1"/>
  <c r="F12" i="1"/>
  <c r="F15" i="1"/>
  <c r="F22" i="1"/>
  <c r="F24" i="1"/>
  <c r="F26" i="1" l="1"/>
  <c r="F5" i="1"/>
  <c r="F129" i="1"/>
  <c r="F121" i="1"/>
  <c r="D28" i="1"/>
  <c r="E73" i="1"/>
  <c r="F71" i="1"/>
  <c r="F70" i="1"/>
  <c r="E5" i="1"/>
  <c r="F96" i="1"/>
  <c r="F73" i="1" l="1"/>
  <c r="D80" i="1"/>
  <c r="E93" i="1"/>
  <c r="F78" i="1"/>
  <c r="E80" i="1"/>
  <c r="E49" i="1"/>
  <c r="F80" i="1" l="1"/>
  <c r="E45" i="1" l="1"/>
  <c r="F45" i="1" s="1"/>
  <c r="F40" i="1"/>
  <c r="E51" i="1" l="1"/>
  <c r="E28" i="1"/>
  <c r="F28" i="1" s="1"/>
  <c r="E100" i="1"/>
  <c r="E107" i="1" s="1"/>
  <c r="E55" i="1"/>
  <c r="D55" i="1"/>
  <c r="D67" i="1" s="1"/>
  <c r="F51" i="1" l="1"/>
  <c r="E67" i="1"/>
  <c r="F55" i="1"/>
  <c r="F67" i="1" l="1"/>
  <c r="D93" i="1"/>
  <c r="F93" i="1" s="1"/>
  <c r="D107" i="1"/>
  <c r="F107" i="1" s="1"/>
  <c r="F100" i="1"/>
</calcChain>
</file>

<file path=xl/sharedStrings.xml><?xml version="1.0" encoding="utf-8"?>
<sst xmlns="http://schemas.openxmlformats.org/spreadsheetml/2006/main" count="330" uniqueCount="175">
  <si>
    <t>Total Net Effect On Fund</t>
  </si>
  <si>
    <t>Expense</t>
  </si>
  <si>
    <t xml:space="preserve"> </t>
  </si>
  <si>
    <t>Revenue</t>
  </si>
  <si>
    <t>Net Effect on Fund</t>
  </si>
  <si>
    <t>DECREASE</t>
  </si>
  <si>
    <t>INCREASE</t>
  </si>
  <si>
    <t>ACCOUNT NAME</t>
  </si>
  <si>
    <t>Total Revenue Increase/Decrease</t>
  </si>
  <si>
    <t>Total Expenditure Increase/Decrease</t>
  </si>
  <si>
    <t>General Fund-100</t>
  </si>
  <si>
    <t>Electric Fund - 510</t>
  </si>
  <si>
    <t>Electricity Purchased</t>
  </si>
  <si>
    <t>ACCOUNT NUMBER</t>
  </si>
  <si>
    <t>SPLOST 2019 Fund-325</t>
  </si>
  <si>
    <t>325.0000.33.7100</t>
  </si>
  <si>
    <t>SPLOST 19 Revenue</t>
  </si>
  <si>
    <t>TSPLOST Fund-335</t>
  </si>
  <si>
    <t>335.0000.31.4101</t>
  </si>
  <si>
    <t>GA DOT TAP Grant Revenue</t>
  </si>
  <si>
    <t>335.4221.54.1420</t>
  </si>
  <si>
    <t>TAP-Gilmore/Jernigan/Brookins/Smith/E. Church</t>
  </si>
  <si>
    <t>Water/Wastewater Fund - 505</t>
  </si>
  <si>
    <t>510.4600.53.1530</t>
  </si>
  <si>
    <t>100.0000.31.1710</t>
  </si>
  <si>
    <t>Franchise Tax: Electric Fund</t>
  </si>
  <si>
    <t>Public Relations: Mainstreet</t>
  </si>
  <si>
    <t>335.0000.33.4151</t>
  </si>
  <si>
    <t>GA DOT LMIG FUNDS</t>
  </si>
  <si>
    <t>510.0000.34.4310</t>
  </si>
  <si>
    <t>Electric Sales</t>
  </si>
  <si>
    <t>510.4600.52.3601</t>
  </si>
  <si>
    <t>Franchise Fees to G/F</t>
  </si>
  <si>
    <t>Solid Waste - 540</t>
  </si>
  <si>
    <t>540.4585.57.3300</t>
  </si>
  <si>
    <t>Telecom - 570</t>
  </si>
  <si>
    <t>Other Purchased Svc: Storm</t>
  </si>
  <si>
    <t>100.7500.52.1206</t>
  </si>
  <si>
    <t>Electric Sale Increase (Cleanspark)</t>
  </si>
  <si>
    <t>100.0000.31.3101</t>
  </si>
  <si>
    <t>Floating Loacal Option Sales Tax</t>
  </si>
  <si>
    <t>FLOST</t>
  </si>
  <si>
    <t>100.0000.33.1150</t>
  </si>
  <si>
    <t>Grants: FEMA</t>
  </si>
  <si>
    <t xml:space="preserve">Helene </t>
  </si>
  <si>
    <t>100.1510.54.1300</t>
  </si>
  <si>
    <t>100.4900.54.2500</t>
  </si>
  <si>
    <t>100.6120.57.3200</t>
  </si>
  <si>
    <t>Disc Golf Tournament</t>
  </si>
  <si>
    <t>100.6120.57.3401</t>
  </si>
  <si>
    <t>Disc Golf Misc Expense</t>
  </si>
  <si>
    <t>100.7400.51.1201</t>
  </si>
  <si>
    <t>100.7400.52.1201</t>
  </si>
  <si>
    <t>Legal: P&amp;Z</t>
  </si>
  <si>
    <t>100.7500.52.1001</t>
  </si>
  <si>
    <t>100.7500.52.1201</t>
  </si>
  <si>
    <t>Legal: Econ Dev</t>
  </si>
  <si>
    <t>Hotel</t>
  </si>
  <si>
    <t>100.7500.52.1205</t>
  </si>
  <si>
    <t>Public Relations: Econ Dev</t>
  </si>
  <si>
    <t>Downtown District Mats</t>
  </si>
  <si>
    <t>Events/Downtown Sound Speaker</t>
  </si>
  <si>
    <t>100.7500.54.1200</t>
  </si>
  <si>
    <t>Benches &amp; Tables (Partially reimb by county)</t>
  </si>
  <si>
    <t>100.7520.57.1012</t>
  </si>
  <si>
    <t>Public Facilities: Audit</t>
  </si>
  <si>
    <t>Hotel Motel Fund-275</t>
  </si>
  <si>
    <t>275.0000.31.4100</t>
  </si>
  <si>
    <t>AAMI-Villa South H/M Tax</t>
  </si>
  <si>
    <t>275.0000.31.4110</t>
  </si>
  <si>
    <t>Commerce Sys-Days Inn H/M Tax</t>
  </si>
  <si>
    <t>275.0000.31.4130</t>
  </si>
  <si>
    <t>Quality Inn/Holiday Inn H/M Tax</t>
  </si>
  <si>
    <t>275.0000.31.4132</t>
  </si>
  <si>
    <t>Lawson House H/M Tax</t>
  </si>
  <si>
    <t>275.7540.53.1000</t>
  </si>
  <si>
    <t>General Supplies</t>
  </si>
  <si>
    <t>Downtown Banners</t>
  </si>
  <si>
    <t>275.7540.57.2001</t>
  </si>
  <si>
    <t>Payments to Chamber of Commerce</t>
  </si>
  <si>
    <t>Due to Increased Revenue (40% of revenue)</t>
  </si>
  <si>
    <t>Multiple</t>
  </si>
  <si>
    <t>Enterprise Fleet</t>
  </si>
  <si>
    <t>325.4200.54.1400</t>
  </si>
  <si>
    <t>LED Sign: Fall Line</t>
  </si>
  <si>
    <t>325.4200.54.1500</t>
  </si>
  <si>
    <t>W. Haynes St Sidewalk</t>
  </si>
  <si>
    <t>325.4200.54.2107</t>
  </si>
  <si>
    <t>Asphalt Roller</t>
  </si>
  <si>
    <t>325.4585.52.2202</t>
  </si>
  <si>
    <t>Knuckle Boom Replacement</t>
  </si>
  <si>
    <t>325.4950.54.2100</t>
  </si>
  <si>
    <t>Zero Turn Mower</t>
  </si>
  <si>
    <t>325.4200.54.2106</t>
  </si>
  <si>
    <t>Excavator</t>
  </si>
  <si>
    <t>325.4200.54.1600</t>
  </si>
  <si>
    <t>Paving Project</t>
  </si>
  <si>
    <t>335.0000.31.3200</t>
  </si>
  <si>
    <t>Tsplost Revenue</t>
  </si>
  <si>
    <t>335.4221.54.1423</t>
  </si>
  <si>
    <t>Laurel/King/E Church/etc Paving Project</t>
  </si>
  <si>
    <t>335.4224.54.1400</t>
  </si>
  <si>
    <t>505.0000.33.1150</t>
  </si>
  <si>
    <t>Grants: Federal FEMA</t>
  </si>
  <si>
    <t>505.0000.33.4114</t>
  </si>
  <si>
    <t>Grants: Federal GEMA</t>
  </si>
  <si>
    <t>Helene</t>
  </si>
  <si>
    <t>Generator Grant</t>
  </si>
  <si>
    <t>505.0000.33.4115</t>
  </si>
  <si>
    <t>GEFA Loan DWLSL2022180</t>
  </si>
  <si>
    <t>Does not have to be paid back Lead Svc Line Inventory</t>
  </si>
  <si>
    <t>505.4335.53.1105</t>
  </si>
  <si>
    <t>Chemical Land Application</t>
  </si>
  <si>
    <t>505.4335.54.1200</t>
  </si>
  <si>
    <t>Sites/Improvements</t>
  </si>
  <si>
    <t>505.4335.54.1300</t>
  </si>
  <si>
    <t>Capital Outlay: Buildings</t>
  </si>
  <si>
    <t>Moved to 2026</t>
  </si>
  <si>
    <t>510.0000.33.1150</t>
  </si>
  <si>
    <t>510.0000.36.1000</t>
  </si>
  <si>
    <t>Interest Revenues</t>
  </si>
  <si>
    <t>GA Fund One</t>
  </si>
  <si>
    <t>510.4600.52.3600</t>
  </si>
  <si>
    <t>Dues and Fees</t>
  </si>
  <si>
    <t>510.0000.34.4319</t>
  </si>
  <si>
    <t>Vendors Comp: GA Sales Tax</t>
  </si>
  <si>
    <t>Sales Tax on Electric Sales</t>
  </si>
  <si>
    <t>4% of electric sales</t>
  </si>
  <si>
    <t>Credit Card Fees</t>
  </si>
  <si>
    <t>540.0000.33.1150</t>
  </si>
  <si>
    <t>Grants: Federal - FEMA</t>
  </si>
  <si>
    <t>540.0000.39.2010</t>
  </si>
  <si>
    <t>Sale of Equipment/Vehicle</t>
  </si>
  <si>
    <t>Sale of Knuckle Boom</t>
  </si>
  <si>
    <t>540.0000.34.4112</t>
  </si>
  <si>
    <t>Residential Collection</t>
  </si>
  <si>
    <t>540.0000.34.4113</t>
  </si>
  <si>
    <t>Commercial Collection</t>
  </si>
  <si>
    <t>540.4585.52.3850</t>
  </si>
  <si>
    <t>Contracted Svc: Ryland</t>
  </si>
  <si>
    <t>Solid Waste Disposal Fee</t>
  </si>
  <si>
    <t>540.4585.52.3900</t>
  </si>
  <si>
    <t>Vegetation Typically MW Collins</t>
  </si>
  <si>
    <t>GPW Sale Final Distribution</t>
  </si>
  <si>
    <t>570.0000.38.9000</t>
  </si>
  <si>
    <t>Misc Income</t>
  </si>
  <si>
    <t>570.0000.33.1150</t>
  </si>
  <si>
    <t>100.1320.51.1100</t>
  </si>
  <si>
    <t>100.1320.51.2102</t>
  </si>
  <si>
    <t>100.1320.51.3501</t>
  </si>
  <si>
    <t>100.1320.21.3701</t>
  </si>
  <si>
    <t>100.6120.53.1100</t>
  </si>
  <si>
    <t>General Supplies: Disc Golf</t>
  </si>
  <si>
    <t>100.6120.53.1301</t>
  </si>
  <si>
    <t>Food: Disc Golf</t>
  </si>
  <si>
    <t>100.7400.52.3701</t>
  </si>
  <si>
    <t>Employee Change</t>
  </si>
  <si>
    <t>Ordinance/Zoning</t>
  </si>
  <si>
    <t>275.0000.31.4131</t>
  </si>
  <si>
    <t>Marketplace Innkeeper</t>
  </si>
  <si>
    <t>ARPA Fund-230</t>
  </si>
  <si>
    <t>-</t>
  </si>
  <si>
    <t>230.0000.54.1401</t>
  </si>
  <si>
    <t>Jail/Laurel Acres Lift Station</t>
  </si>
  <si>
    <t>Jail/Laurel Acres Not Complete</t>
  </si>
  <si>
    <t>Regular Employees - City Manager</t>
  </si>
  <si>
    <t>Ins: Health/Life - City Manager</t>
  </si>
  <si>
    <t>Travel - City Manager</t>
  </si>
  <si>
    <t>Education and Training - City Manger</t>
  </si>
  <si>
    <t>Building CIP - Admin</t>
  </si>
  <si>
    <t>Capital Outlay: Equipment - Fleet Mtce</t>
  </si>
  <si>
    <t>Part Time Code Enforcement - P&amp;Z</t>
  </si>
  <si>
    <t>Education and Training - P&amp;Z</t>
  </si>
  <si>
    <t>Professional Consulting - Econ Dev</t>
  </si>
  <si>
    <t>Capital Outlay: Site Improvements - Econ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</si>
</sst>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164" fontId="1" fillId="2" borderId="0" xfId="1" applyNumberFormat="1" applyFont="1" applyFill="1"/>
    <xf numFmtId="0" fontId="2" fillId="2" borderId="0" xfId="0" applyFont="1" applyFill="1"/>
    <xf numFmtId="4" fontId="0" fillId="2" borderId="0" xfId="0" applyNumberFormat="1" applyFill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4" fillId="0" borderId="0" xfId="1" applyNumberFormat="1" applyFont="1" applyFill="1"/>
    <xf numFmtId="0" fontId="4" fillId="0" borderId="0" xfId="0" applyFont="1"/>
    <xf numFmtId="164" fontId="4" fillId="0" borderId="0" xfId="0" applyNumberFormat="1" applyFont="1"/>
    <xf numFmtId="4" fontId="0" fillId="0" borderId="0" xfId="0" applyNumberFormat="1"/>
    <xf numFmtId="164" fontId="1" fillId="0" borderId="0" xfId="1" applyNumberFormat="1" applyFont="1" applyFill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164" fontId="4" fillId="0" borderId="0" xfId="1" applyNumberFormat="1" applyFont="1" applyFill="1" applyBorder="1"/>
    <xf numFmtId="164" fontId="1" fillId="0" borderId="0" xfId="0" applyNumberFormat="1" applyFont="1"/>
    <xf numFmtId="164" fontId="2" fillId="0" borderId="0" xfId="1" applyNumberFormat="1" applyFont="1" applyFill="1"/>
    <xf numFmtId="164" fontId="3" fillId="0" borderId="0" xfId="1" applyNumberFormat="1" applyFont="1" applyFill="1" applyBorder="1"/>
    <xf numFmtId="0" fontId="5" fillId="0" borderId="0" xfId="0" applyFont="1"/>
    <xf numFmtId="164" fontId="5" fillId="0" borderId="0" xfId="1" applyNumberFormat="1" applyFont="1" applyFill="1" applyBorder="1"/>
    <xf numFmtId="164" fontId="5" fillId="0" borderId="0" xfId="0" applyNumberFormat="1" applyFont="1"/>
    <xf numFmtId="164" fontId="3" fillId="0" borderId="1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9"/>
  <sheetViews>
    <sheetView tabSelected="1" view="pageLayout" zoomScaleNormal="100" zoomScaleSheetLayoutView="100" workbookViewId="0">
      <selection activeCell="C15" sqref="C15"/>
    </sheetView>
  </sheetViews>
  <sheetFormatPr defaultColWidth="9.140625" defaultRowHeight="12.75" x14ac:dyDescent="0.2"/>
  <cols>
    <col min="1" max="1" width="36.7109375" style="1" customWidth="1"/>
    <col min="2" max="2" width="23.5703125" style="1" customWidth="1"/>
    <col min="3" max="3" width="46.42578125" style="1" customWidth="1"/>
    <col min="4" max="4" width="14.85546875" style="2" bestFit="1" customWidth="1"/>
    <col min="5" max="5" width="13.5703125" style="2" customWidth="1"/>
    <col min="6" max="6" width="22.7109375" style="1" customWidth="1"/>
    <col min="7" max="7" width="13.42578125" style="1" customWidth="1"/>
    <col min="8" max="8" width="12.7109375" style="4" bestFit="1" customWidth="1"/>
    <col min="9" max="16384" width="9.140625" style="1"/>
  </cols>
  <sheetData>
    <row r="1" spans="1:10" ht="15.75" x14ac:dyDescent="0.25">
      <c r="A1" s="5" t="s">
        <v>10</v>
      </c>
      <c r="B1" s="6" t="s">
        <v>13</v>
      </c>
      <c r="C1" s="6" t="s">
        <v>7</v>
      </c>
      <c r="D1" s="7" t="s">
        <v>6</v>
      </c>
      <c r="E1" s="7" t="s">
        <v>5</v>
      </c>
      <c r="F1" s="8" t="s">
        <v>4</v>
      </c>
    </row>
    <row r="2" spans="1:10" ht="14.25" x14ac:dyDescent="0.2">
      <c r="A2" s="10" t="s">
        <v>3</v>
      </c>
      <c r="B2" s="10" t="s">
        <v>24</v>
      </c>
      <c r="C2" s="10" t="s">
        <v>25</v>
      </c>
      <c r="D2" s="9">
        <v>1813751</v>
      </c>
      <c r="E2" s="9">
        <v>0</v>
      </c>
      <c r="F2" s="11">
        <f t="shared" ref="F2:F4" si="0">SUM(D2:E2)</f>
        <v>1813751</v>
      </c>
      <c r="G2" t="s">
        <v>38</v>
      </c>
      <c r="H2" s="12"/>
      <c r="I2"/>
      <c r="J2"/>
    </row>
    <row r="3" spans="1:10" ht="14.25" x14ac:dyDescent="0.2">
      <c r="A3" s="10" t="s">
        <v>3</v>
      </c>
      <c r="B3" s="10" t="s">
        <v>39</v>
      </c>
      <c r="C3" s="10" t="s">
        <v>40</v>
      </c>
      <c r="D3" s="9">
        <v>340811</v>
      </c>
      <c r="E3" s="9"/>
      <c r="F3" s="11">
        <f t="shared" si="0"/>
        <v>340811</v>
      </c>
      <c r="G3" t="s">
        <v>41</v>
      </c>
      <c r="H3" s="12"/>
      <c r="I3"/>
      <c r="J3"/>
    </row>
    <row r="4" spans="1:10" ht="14.25" x14ac:dyDescent="0.2">
      <c r="A4" s="10" t="s">
        <v>3</v>
      </c>
      <c r="B4" s="10" t="s">
        <v>42</v>
      </c>
      <c r="C4" s="10" t="s">
        <v>43</v>
      </c>
      <c r="D4" s="9">
        <v>42265</v>
      </c>
      <c r="E4" s="9"/>
      <c r="F4" s="11">
        <f t="shared" si="0"/>
        <v>42265</v>
      </c>
      <c r="G4" t="s">
        <v>44</v>
      </c>
      <c r="H4" s="12"/>
      <c r="I4"/>
      <c r="J4"/>
    </row>
    <row r="5" spans="1:10" ht="14.25" x14ac:dyDescent="0.2">
      <c r="A5" s="10" t="s">
        <v>8</v>
      </c>
      <c r="B5" s="10"/>
      <c r="C5" s="10"/>
      <c r="D5" s="9">
        <f>SUM(D2:D4)</f>
        <v>2196827</v>
      </c>
      <c r="E5" s="9">
        <f>SUM(E2:E2)</f>
        <v>0</v>
      </c>
      <c r="F5" s="9">
        <f>SUM(F2:F4)</f>
        <v>2196827</v>
      </c>
      <c r="G5"/>
      <c r="H5" s="12"/>
      <c r="I5"/>
      <c r="J5"/>
    </row>
    <row r="6" spans="1:10" ht="14.25" x14ac:dyDescent="0.2">
      <c r="A6" s="10"/>
      <c r="B6" s="10"/>
      <c r="C6" s="10"/>
      <c r="D6" s="9"/>
      <c r="E6" s="9"/>
      <c r="F6" s="11" t="s">
        <v>2</v>
      </c>
      <c r="G6"/>
      <c r="H6" s="12"/>
      <c r="I6"/>
      <c r="J6"/>
    </row>
    <row r="7" spans="1:10" ht="14.25" x14ac:dyDescent="0.2">
      <c r="A7" s="10" t="s">
        <v>1</v>
      </c>
      <c r="B7" s="10" t="s">
        <v>147</v>
      </c>
      <c r="C7" s="10" t="s">
        <v>165</v>
      </c>
      <c r="D7" s="9"/>
      <c r="E7" s="9">
        <v>32000</v>
      </c>
      <c r="F7" s="11">
        <f>SUM(D7-E7)</f>
        <v>-32000</v>
      </c>
      <c r="G7"/>
      <c r="H7" s="12"/>
      <c r="I7"/>
      <c r="J7"/>
    </row>
    <row r="8" spans="1:10" ht="14.25" x14ac:dyDescent="0.2">
      <c r="A8" s="10" t="s">
        <v>1</v>
      </c>
      <c r="B8" s="10" t="s">
        <v>148</v>
      </c>
      <c r="C8" s="10" t="s">
        <v>166</v>
      </c>
      <c r="D8" s="9"/>
      <c r="E8" s="9">
        <v>21600</v>
      </c>
      <c r="F8" s="11">
        <f>SUM(D8-E8)</f>
        <v>-21600</v>
      </c>
      <c r="G8"/>
      <c r="H8" s="12"/>
      <c r="I8"/>
      <c r="J8"/>
    </row>
    <row r="9" spans="1:10" ht="14.25" x14ac:dyDescent="0.2">
      <c r="A9" s="10" t="s">
        <v>1</v>
      </c>
      <c r="B9" s="10" t="s">
        <v>149</v>
      </c>
      <c r="C9" s="10" t="s">
        <v>167</v>
      </c>
      <c r="D9" s="9"/>
      <c r="E9" s="9">
        <v>2600</v>
      </c>
      <c r="F9" s="11">
        <f>SUM(D9-E9)</f>
        <v>-2600</v>
      </c>
      <c r="G9"/>
      <c r="H9" s="12"/>
      <c r="I9"/>
      <c r="J9"/>
    </row>
    <row r="10" spans="1:10" ht="14.25" x14ac:dyDescent="0.2">
      <c r="A10" s="10" t="s">
        <v>1</v>
      </c>
      <c r="B10" s="10" t="s">
        <v>150</v>
      </c>
      <c r="C10" s="10" t="s">
        <v>168</v>
      </c>
      <c r="D10" s="9"/>
      <c r="E10" s="9">
        <v>2100</v>
      </c>
      <c r="F10" s="11">
        <f>SUM(D10-E10)</f>
        <v>-2100</v>
      </c>
      <c r="G10"/>
      <c r="H10" s="12"/>
      <c r="I10"/>
      <c r="J10"/>
    </row>
    <row r="11" spans="1:10" ht="14.25" x14ac:dyDescent="0.2">
      <c r="A11" s="10" t="s">
        <v>1</v>
      </c>
      <c r="B11" s="10" t="s">
        <v>45</v>
      </c>
      <c r="C11" s="10" t="s">
        <v>169</v>
      </c>
      <c r="D11" s="9"/>
      <c r="E11" s="9">
        <v>345000</v>
      </c>
      <c r="F11" s="11">
        <f t="shared" ref="F11:F25" si="1">SUM(D11-E11)</f>
        <v>-345000</v>
      </c>
      <c r="G11"/>
      <c r="H11" s="12"/>
      <c r="I11"/>
      <c r="J11"/>
    </row>
    <row r="12" spans="1:10" ht="14.25" x14ac:dyDescent="0.2">
      <c r="A12" s="10" t="s">
        <v>1</v>
      </c>
      <c r="B12" s="10" t="s">
        <v>46</v>
      </c>
      <c r="C12" s="10" t="s">
        <v>170</v>
      </c>
      <c r="D12" s="9"/>
      <c r="E12" s="9">
        <v>40000</v>
      </c>
      <c r="F12" s="11">
        <f t="shared" si="1"/>
        <v>-40000</v>
      </c>
      <c r="G12"/>
      <c r="H12" s="12"/>
      <c r="I12"/>
      <c r="J12"/>
    </row>
    <row r="13" spans="1:10" ht="14.25" x14ac:dyDescent="0.2">
      <c r="A13" s="10" t="s">
        <v>1</v>
      </c>
      <c r="B13" s="10" t="s">
        <v>151</v>
      </c>
      <c r="C13" s="10" t="s">
        <v>152</v>
      </c>
      <c r="D13" s="9"/>
      <c r="E13" s="9">
        <v>3000</v>
      </c>
      <c r="F13" s="11">
        <f t="shared" si="1"/>
        <v>-3000</v>
      </c>
      <c r="G13"/>
      <c r="H13" s="12"/>
      <c r="I13"/>
      <c r="J13"/>
    </row>
    <row r="14" spans="1:10" ht="14.25" x14ac:dyDescent="0.2">
      <c r="A14" s="10" t="s">
        <v>1</v>
      </c>
      <c r="B14" s="10" t="s">
        <v>153</v>
      </c>
      <c r="C14" s="10" t="s">
        <v>154</v>
      </c>
      <c r="D14" s="9"/>
      <c r="E14" s="9">
        <v>1200</v>
      </c>
      <c r="F14" s="11">
        <f t="shared" si="1"/>
        <v>-1200</v>
      </c>
      <c r="G14"/>
      <c r="H14" s="12"/>
      <c r="I14"/>
      <c r="J14"/>
    </row>
    <row r="15" spans="1:10" ht="14.25" x14ac:dyDescent="0.2">
      <c r="A15" s="10" t="s">
        <v>1</v>
      </c>
      <c r="B15" s="10" t="s">
        <v>47</v>
      </c>
      <c r="C15" s="10" t="s">
        <v>48</v>
      </c>
      <c r="D15" s="9"/>
      <c r="E15" s="9">
        <v>4000</v>
      </c>
      <c r="F15" s="11">
        <f t="shared" si="1"/>
        <v>-4000</v>
      </c>
      <c r="G15"/>
      <c r="H15" s="12"/>
      <c r="I15"/>
      <c r="J15"/>
    </row>
    <row r="16" spans="1:10" ht="14.25" x14ac:dyDescent="0.2">
      <c r="A16" s="10" t="s">
        <v>1</v>
      </c>
      <c r="B16" s="10" t="s">
        <v>49</v>
      </c>
      <c r="C16" s="10" t="s">
        <v>50</v>
      </c>
      <c r="D16" s="9"/>
      <c r="E16" s="9">
        <v>1500</v>
      </c>
      <c r="F16" s="11">
        <f t="shared" si="1"/>
        <v>-1500</v>
      </c>
      <c r="G16"/>
      <c r="H16" s="12"/>
      <c r="I16"/>
      <c r="J16"/>
    </row>
    <row r="17" spans="1:10" ht="14.25" x14ac:dyDescent="0.2">
      <c r="A17" s="10" t="s">
        <v>1</v>
      </c>
      <c r="B17" s="10" t="s">
        <v>51</v>
      </c>
      <c r="C17" s="10" t="s">
        <v>171</v>
      </c>
      <c r="D17" s="9">
        <v>7030</v>
      </c>
      <c r="E17" s="9"/>
      <c r="F17" s="11">
        <f t="shared" si="1"/>
        <v>7030</v>
      </c>
      <c r="G17"/>
      <c r="H17" s="12"/>
      <c r="I17"/>
      <c r="J17"/>
    </row>
    <row r="18" spans="1:10" ht="14.25" x14ac:dyDescent="0.2">
      <c r="A18" s="10" t="s">
        <v>1</v>
      </c>
      <c r="B18" s="10" t="s">
        <v>52</v>
      </c>
      <c r="C18" s="10" t="s">
        <v>53</v>
      </c>
      <c r="D18" s="9">
        <v>2265</v>
      </c>
      <c r="E18" s="9"/>
      <c r="F18" s="11">
        <f t="shared" si="1"/>
        <v>2265</v>
      </c>
      <c r="G18" t="s">
        <v>157</v>
      </c>
      <c r="H18" s="12"/>
      <c r="I18"/>
      <c r="J18"/>
    </row>
    <row r="19" spans="1:10" ht="14.25" x14ac:dyDescent="0.2">
      <c r="A19" s="10" t="s">
        <v>1</v>
      </c>
      <c r="B19" s="10" t="s">
        <v>155</v>
      </c>
      <c r="C19" s="10" t="s">
        <v>172</v>
      </c>
      <c r="D19" s="9">
        <v>1087</v>
      </c>
      <c r="E19" s="9"/>
      <c r="F19" s="11">
        <f t="shared" si="1"/>
        <v>1087</v>
      </c>
      <c r="G19" t="s">
        <v>156</v>
      </c>
      <c r="H19" s="12"/>
      <c r="I19"/>
      <c r="J19"/>
    </row>
    <row r="20" spans="1:10" ht="14.25" x14ac:dyDescent="0.2">
      <c r="A20" s="10" t="s">
        <v>1</v>
      </c>
      <c r="B20" s="10" t="s">
        <v>54</v>
      </c>
      <c r="C20" s="10" t="s">
        <v>173</v>
      </c>
      <c r="D20" s="9">
        <v>6860</v>
      </c>
      <c r="E20" s="9"/>
      <c r="F20" s="11">
        <f t="shared" si="1"/>
        <v>6860</v>
      </c>
      <c r="G20" t="s">
        <v>57</v>
      </c>
      <c r="H20" s="12"/>
      <c r="I20"/>
      <c r="J20"/>
    </row>
    <row r="21" spans="1:10" ht="14.25" x14ac:dyDescent="0.2">
      <c r="A21" s="10" t="s">
        <v>1</v>
      </c>
      <c r="B21" s="10" t="s">
        <v>55</v>
      </c>
      <c r="C21" s="10" t="s">
        <v>56</v>
      </c>
      <c r="D21" s="9">
        <v>20720</v>
      </c>
      <c r="E21" s="9"/>
      <c r="F21" s="11">
        <f t="shared" si="1"/>
        <v>20720</v>
      </c>
      <c r="G21" t="s">
        <v>57</v>
      </c>
      <c r="H21" s="12"/>
      <c r="I21"/>
      <c r="J21"/>
    </row>
    <row r="22" spans="1:10" ht="14.25" x14ac:dyDescent="0.2">
      <c r="A22" s="10" t="s">
        <v>1</v>
      </c>
      <c r="B22" s="10" t="s">
        <v>58</v>
      </c>
      <c r="C22" s="10" t="s">
        <v>59</v>
      </c>
      <c r="D22" s="9">
        <v>7088</v>
      </c>
      <c r="E22" s="9">
        <v>0</v>
      </c>
      <c r="F22" s="11">
        <f t="shared" si="1"/>
        <v>7088</v>
      </c>
      <c r="G22" t="s">
        <v>60</v>
      </c>
      <c r="H22" s="12"/>
      <c r="I22"/>
      <c r="J22"/>
    </row>
    <row r="23" spans="1:10" ht="14.25" x14ac:dyDescent="0.2">
      <c r="A23" s="10" t="s">
        <v>1</v>
      </c>
      <c r="B23" s="10" t="s">
        <v>37</v>
      </c>
      <c r="C23" s="10" t="s">
        <v>26</v>
      </c>
      <c r="D23" s="9">
        <v>20286</v>
      </c>
      <c r="E23" s="9"/>
      <c r="F23" s="11">
        <f t="shared" si="1"/>
        <v>20286</v>
      </c>
      <c r="G23" t="s">
        <v>61</v>
      </c>
      <c r="H23" s="12"/>
      <c r="I23"/>
      <c r="J23"/>
    </row>
    <row r="24" spans="1:10" ht="14.25" x14ac:dyDescent="0.2">
      <c r="A24" s="10" t="s">
        <v>1</v>
      </c>
      <c r="B24" s="10" t="s">
        <v>62</v>
      </c>
      <c r="C24" s="10" t="s">
        <v>174</v>
      </c>
      <c r="D24" s="9">
        <v>24951</v>
      </c>
      <c r="E24" s="9">
        <v>0</v>
      </c>
      <c r="F24" s="11">
        <f t="shared" si="1"/>
        <v>24951</v>
      </c>
      <c r="G24" t="s">
        <v>63</v>
      </c>
      <c r="H24" s="12"/>
      <c r="I24"/>
      <c r="J24"/>
    </row>
    <row r="25" spans="1:10" ht="14.25" x14ac:dyDescent="0.2">
      <c r="A25" s="10" t="s">
        <v>1</v>
      </c>
      <c r="B25" s="10" t="s">
        <v>64</v>
      </c>
      <c r="C25" s="10" t="s">
        <v>65</v>
      </c>
      <c r="D25" s="9">
        <v>7324</v>
      </c>
      <c r="E25" s="9"/>
      <c r="F25" s="11">
        <f t="shared" si="1"/>
        <v>7324</v>
      </c>
      <c r="G25"/>
      <c r="H25" s="12"/>
      <c r="I25"/>
      <c r="J25"/>
    </row>
    <row r="26" spans="1:10" ht="14.25" x14ac:dyDescent="0.2">
      <c r="A26" s="10" t="s">
        <v>9</v>
      </c>
      <c r="B26" s="10"/>
      <c r="C26" s="10"/>
      <c r="D26" s="9">
        <f>SUM(D7:D25)</f>
        <v>97611</v>
      </c>
      <c r="E26" s="9">
        <f>-SUM(E7:E25)</f>
        <v>-453000</v>
      </c>
      <c r="F26" s="11">
        <f>SUM(F7:F25)</f>
        <v>-355389</v>
      </c>
      <c r="G26"/>
      <c r="H26" s="12"/>
      <c r="I26"/>
      <c r="J26"/>
    </row>
    <row r="27" spans="1:10" x14ac:dyDescent="0.2">
      <c r="A27"/>
      <c r="B27"/>
      <c r="C27"/>
      <c r="D27" s="13"/>
      <c r="E27" s="13"/>
      <c r="F27" s="14" t="s">
        <v>2</v>
      </c>
      <c r="G27"/>
      <c r="H27" s="12"/>
      <c r="I27"/>
      <c r="J27"/>
    </row>
    <row r="28" spans="1:10" ht="15.75" x14ac:dyDescent="0.25">
      <c r="A28" s="15" t="s">
        <v>0</v>
      </c>
      <c r="B28" s="15"/>
      <c r="C28"/>
      <c r="D28" s="9">
        <f>SUM(D5+D26)</f>
        <v>2294438</v>
      </c>
      <c r="E28" s="9">
        <f>SUM(E26-E5)</f>
        <v>-453000</v>
      </c>
      <c r="F28" s="16">
        <f>SUM(D28:E28)</f>
        <v>1841438</v>
      </c>
      <c r="G28"/>
      <c r="H28" s="12"/>
      <c r="I28"/>
      <c r="J28"/>
    </row>
    <row r="29" spans="1:10" ht="15.75" x14ac:dyDescent="0.25">
      <c r="A29" s="15"/>
      <c r="B29" s="15"/>
      <c r="C29"/>
      <c r="D29" s="9"/>
      <c r="E29" s="9"/>
      <c r="F29" s="16"/>
      <c r="G29"/>
      <c r="H29" s="12"/>
      <c r="I29"/>
      <c r="J29"/>
    </row>
    <row r="30" spans="1:10" ht="15.75" x14ac:dyDescent="0.25">
      <c r="A30" s="17" t="s">
        <v>160</v>
      </c>
      <c r="B30" s="18" t="s">
        <v>13</v>
      </c>
      <c r="C30" s="18" t="s">
        <v>7</v>
      </c>
      <c r="D30" s="19" t="s">
        <v>6</v>
      </c>
      <c r="E30" s="19" t="s">
        <v>5</v>
      </c>
      <c r="F30" s="29" t="s">
        <v>4</v>
      </c>
      <c r="G30"/>
      <c r="H30" s="12"/>
      <c r="I30"/>
      <c r="J30"/>
    </row>
    <row r="31" spans="1:10" ht="15.75" x14ac:dyDescent="0.25">
      <c r="A31" s="26" t="s">
        <v>3</v>
      </c>
      <c r="B31" s="26"/>
      <c r="C31" s="15"/>
      <c r="D31" s="27" t="s">
        <v>161</v>
      </c>
      <c r="E31" s="27" t="s">
        <v>161</v>
      </c>
      <c r="F31" s="28" t="s">
        <v>161</v>
      </c>
      <c r="G31"/>
      <c r="H31" s="12"/>
      <c r="I31"/>
      <c r="J31"/>
    </row>
    <row r="32" spans="1:10" ht="15.75" x14ac:dyDescent="0.25">
      <c r="A32" s="10" t="s">
        <v>8</v>
      </c>
      <c r="B32" s="15"/>
      <c r="C32" s="15"/>
      <c r="D32" s="25"/>
      <c r="E32" s="25"/>
      <c r="F32" s="28" t="s">
        <v>161</v>
      </c>
      <c r="G32"/>
      <c r="H32" s="12"/>
      <c r="I32"/>
      <c r="J32"/>
    </row>
    <row r="33" spans="1:10" ht="15.75" x14ac:dyDescent="0.25">
      <c r="A33" s="15"/>
      <c r="B33" s="15"/>
      <c r="C33"/>
      <c r="D33" s="9"/>
      <c r="E33" s="9"/>
      <c r="F33" s="16"/>
      <c r="G33"/>
      <c r="H33" s="12"/>
      <c r="I33"/>
      <c r="J33"/>
    </row>
    <row r="34" spans="1:10" ht="15" x14ac:dyDescent="0.2">
      <c r="A34" s="26" t="s">
        <v>1</v>
      </c>
      <c r="B34" s="10" t="s">
        <v>162</v>
      </c>
      <c r="C34" s="10" t="s">
        <v>163</v>
      </c>
      <c r="D34" s="9"/>
      <c r="E34" s="9">
        <v>750000</v>
      </c>
      <c r="F34" s="9">
        <v>750000</v>
      </c>
      <c r="G34" t="s">
        <v>164</v>
      </c>
      <c r="H34" s="12"/>
      <c r="I34"/>
      <c r="J34"/>
    </row>
    <row r="35" spans="1:10" ht="15.75" x14ac:dyDescent="0.25">
      <c r="A35" s="10" t="s">
        <v>9</v>
      </c>
      <c r="B35" s="15"/>
      <c r="C35"/>
      <c r="D35" s="9"/>
      <c r="E35" s="9">
        <f>-SUM(E34-E32)</f>
        <v>-750000</v>
      </c>
      <c r="F35" s="9">
        <v>-750000</v>
      </c>
      <c r="G35"/>
      <c r="H35" s="12"/>
      <c r="I35"/>
      <c r="J35"/>
    </row>
    <row r="36" spans="1:10" ht="15.75" x14ac:dyDescent="0.25">
      <c r="A36" s="10"/>
      <c r="B36" s="15"/>
      <c r="C36"/>
      <c r="D36" s="9"/>
      <c r="E36" s="9"/>
      <c r="F36" s="9"/>
      <c r="G36"/>
      <c r="H36" s="12"/>
      <c r="I36"/>
      <c r="J36"/>
    </row>
    <row r="37" spans="1:10" ht="15.75" x14ac:dyDescent="0.25">
      <c r="A37" s="21" t="s">
        <v>0</v>
      </c>
      <c r="B37" s="15"/>
      <c r="C37"/>
      <c r="D37" s="9"/>
      <c r="E37" s="9">
        <v>-750000</v>
      </c>
      <c r="F37" s="24">
        <v>-750000</v>
      </c>
      <c r="G37"/>
      <c r="H37" s="12"/>
      <c r="I37"/>
      <c r="J37"/>
    </row>
    <row r="38" spans="1:10" ht="15.75" x14ac:dyDescent="0.25">
      <c r="A38" s="15"/>
      <c r="B38" s="15"/>
      <c r="C38"/>
      <c r="D38" s="9"/>
      <c r="E38" s="9"/>
      <c r="F38" s="16"/>
      <c r="G38"/>
      <c r="H38" s="12"/>
      <c r="I38"/>
      <c r="J38"/>
    </row>
    <row r="39" spans="1:10" s="3" customFormat="1" ht="15.75" x14ac:dyDescent="0.25">
      <c r="A39" s="17" t="s">
        <v>66</v>
      </c>
      <c r="B39" s="18" t="s">
        <v>13</v>
      </c>
      <c r="C39" s="18" t="s">
        <v>7</v>
      </c>
      <c r="D39" s="19" t="s">
        <v>6</v>
      </c>
      <c r="E39" s="19" t="s">
        <v>5</v>
      </c>
      <c r="F39" s="20" t="s">
        <v>4</v>
      </c>
      <c r="G39" s="21"/>
      <c r="H39" s="21"/>
      <c r="I39" s="21"/>
      <c r="J39" s="21"/>
    </row>
    <row r="40" spans="1:10" s="3" customFormat="1" ht="15" x14ac:dyDescent="0.25">
      <c r="A40" s="10" t="s">
        <v>3</v>
      </c>
      <c r="B40" s="10" t="s">
        <v>67</v>
      </c>
      <c r="C40" s="10" t="s">
        <v>68</v>
      </c>
      <c r="D40" s="9">
        <v>5063.9399999999996</v>
      </c>
      <c r="E40" s="9">
        <v>0</v>
      </c>
      <c r="F40" s="11">
        <f>SUM(D40:E40)</f>
        <v>5063.9399999999996</v>
      </c>
      <c r="G40" s="21"/>
      <c r="H40" s="21"/>
      <c r="I40" s="21"/>
      <c r="J40" s="21"/>
    </row>
    <row r="41" spans="1:10" s="3" customFormat="1" ht="15" x14ac:dyDescent="0.25">
      <c r="A41" s="10" t="s">
        <v>3</v>
      </c>
      <c r="B41" s="10" t="s">
        <v>69</v>
      </c>
      <c r="C41" s="10" t="s">
        <v>70</v>
      </c>
      <c r="D41" s="9">
        <v>6424</v>
      </c>
      <c r="E41" s="9"/>
      <c r="F41" s="11">
        <f>SUM(D41:E41)</f>
        <v>6424</v>
      </c>
      <c r="G41" s="21"/>
      <c r="H41" s="21"/>
      <c r="I41" s="21"/>
      <c r="J41" s="21"/>
    </row>
    <row r="42" spans="1:10" s="3" customFormat="1" ht="15" x14ac:dyDescent="0.25">
      <c r="A42" s="10" t="s">
        <v>3</v>
      </c>
      <c r="B42" s="10" t="s">
        <v>71</v>
      </c>
      <c r="C42" s="10" t="s">
        <v>72</v>
      </c>
      <c r="D42" s="9">
        <v>15854</v>
      </c>
      <c r="E42" s="9"/>
      <c r="F42" s="11">
        <f>SUM(D42:E42)</f>
        <v>15854</v>
      </c>
      <c r="G42" s="21"/>
      <c r="H42" s="21"/>
      <c r="I42" s="21"/>
      <c r="J42" s="21"/>
    </row>
    <row r="43" spans="1:10" s="3" customFormat="1" ht="15" x14ac:dyDescent="0.25">
      <c r="A43" s="10" t="s">
        <v>3</v>
      </c>
      <c r="B43" s="10" t="s">
        <v>158</v>
      </c>
      <c r="C43" s="10" t="s">
        <v>159</v>
      </c>
      <c r="D43" s="9">
        <v>5224</v>
      </c>
      <c r="E43" s="9"/>
      <c r="F43" s="11"/>
      <c r="G43" s="21"/>
      <c r="H43" s="21"/>
      <c r="I43" s="21"/>
      <c r="J43" s="21"/>
    </row>
    <row r="44" spans="1:10" s="3" customFormat="1" ht="15" x14ac:dyDescent="0.25">
      <c r="A44" s="10" t="s">
        <v>3</v>
      </c>
      <c r="B44" s="10" t="s">
        <v>73</v>
      </c>
      <c r="C44" s="10" t="s">
        <v>74</v>
      </c>
      <c r="D44" s="9">
        <v>4787</v>
      </c>
      <c r="E44" s="9"/>
      <c r="F44" s="11">
        <f>SUM(D44:E44)</f>
        <v>4787</v>
      </c>
      <c r="G44" s="21"/>
      <c r="H44" s="21"/>
      <c r="I44" s="21"/>
      <c r="J44" s="21"/>
    </row>
    <row r="45" spans="1:10" s="3" customFormat="1" ht="15" x14ac:dyDescent="0.25">
      <c r="A45" s="10" t="s">
        <v>8</v>
      </c>
      <c r="B45" s="10"/>
      <c r="C45" s="10"/>
      <c r="D45" s="9">
        <f>SUM(D40:D44)</f>
        <v>37352.94</v>
      </c>
      <c r="E45" s="9">
        <f>SUM(E40:E40)</f>
        <v>0</v>
      </c>
      <c r="F45" s="11">
        <f>SUM(D45:E45)</f>
        <v>37352.94</v>
      </c>
      <c r="G45" s="21"/>
      <c r="H45" s="21"/>
      <c r="I45" s="21"/>
      <c r="J45" s="21"/>
    </row>
    <row r="46" spans="1:10" s="3" customFormat="1" ht="15" x14ac:dyDescent="0.25">
      <c r="A46" s="10"/>
      <c r="B46" s="10"/>
      <c r="C46" s="10"/>
      <c r="D46" s="9"/>
      <c r="E46" s="9"/>
      <c r="F46" s="11" t="s">
        <v>2</v>
      </c>
      <c r="G46" s="21"/>
      <c r="H46" s="21"/>
      <c r="I46" s="21"/>
      <c r="J46" s="21"/>
    </row>
    <row r="47" spans="1:10" s="3" customFormat="1" ht="15" x14ac:dyDescent="0.25">
      <c r="A47" s="10" t="s">
        <v>1</v>
      </c>
      <c r="B47" s="10" t="s">
        <v>75</v>
      </c>
      <c r="C47" s="10" t="s">
        <v>76</v>
      </c>
      <c r="D47" s="22">
        <v>8199</v>
      </c>
      <c r="E47" s="22">
        <v>0</v>
      </c>
      <c r="F47" s="11">
        <f>SUM(D47-E47)</f>
        <v>8199</v>
      </c>
      <c r="G47" t="s">
        <v>77</v>
      </c>
      <c r="H47" s="21"/>
      <c r="I47" s="21"/>
      <c r="J47" s="21"/>
    </row>
    <row r="48" spans="1:10" s="3" customFormat="1" ht="15" x14ac:dyDescent="0.25">
      <c r="A48" s="10" t="s">
        <v>1</v>
      </c>
      <c r="B48" s="10" t="s">
        <v>78</v>
      </c>
      <c r="C48" s="10" t="s">
        <v>79</v>
      </c>
      <c r="D48" s="22">
        <v>27526</v>
      </c>
      <c r="E48" s="22"/>
      <c r="F48" s="11">
        <f>SUM(D48-E48)</f>
        <v>27526</v>
      </c>
      <c r="G48" t="s">
        <v>80</v>
      </c>
      <c r="H48" s="21"/>
      <c r="I48" s="21"/>
      <c r="J48" s="21"/>
    </row>
    <row r="49" spans="1:10" s="3" customFormat="1" ht="15" x14ac:dyDescent="0.25">
      <c r="A49" s="10" t="s">
        <v>9</v>
      </c>
      <c r="B49" s="10"/>
      <c r="C49" s="10"/>
      <c r="D49" s="9">
        <f>SUM(D47:D48)</f>
        <v>35725</v>
      </c>
      <c r="E49" s="9">
        <f>SUM(E47:E47)</f>
        <v>0</v>
      </c>
      <c r="F49" s="11">
        <f>SUM(F47:F48)</f>
        <v>35725</v>
      </c>
      <c r="G49" s="21"/>
      <c r="H49" s="21"/>
      <c r="I49" s="21"/>
      <c r="J49" s="21"/>
    </row>
    <row r="50" spans="1:10" s="3" customFormat="1" ht="15" x14ac:dyDescent="0.25">
      <c r="A50" s="10"/>
      <c r="B50" s="10"/>
      <c r="C50" s="10"/>
      <c r="D50" s="9"/>
      <c r="E50" s="9"/>
      <c r="F50" s="11" t="s">
        <v>2</v>
      </c>
      <c r="G50" s="21"/>
      <c r="H50" s="21"/>
      <c r="I50" s="21"/>
      <c r="J50" s="21"/>
    </row>
    <row r="51" spans="1:10" ht="15.75" x14ac:dyDescent="0.25">
      <c r="A51" s="15" t="s">
        <v>0</v>
      </c>
      <c r="B51" s="15"/>
      <c r="C51"/>
      <c r="D51" s="9">
        <f>SUM(D45+D49)</f>
        <v>73077.94</v>
      </c>
      <c r="E51" s="9">
        <f>SUM(E49-E45)</f>
        <v>0</v>
      </c>
      <c r="F51" s="16">
        <f>SUM(D51:E51)</f>
        <v>73077.94</v>
      </c>
      <c r="G51"/>
      <c r="H51" s="12"/>
      <c r="I51"/>
      <c r="J51"/>
    </row>
    <row r="52" spans="1:10" ht="15.75" x14ac:dyDescent="0.25">
      <c r="A52" s="15"/>
      <c r="B52" s="15"/>
      <c r="C52"/>
      <c r="D52" s="9"/>
      <c r="E52" s="9"/>
      <c r="F52" s="16"/>
      <c r="G52"/>
      <c r="H52" s="12"/>
      <c r="I52"/>
      <c r="J52"/>
    </row>
    <row r="53" spans="1:10" ht="15.75" x14ac:dyDescent="0.25">
      <c r="A53" s="17" t="s">
        <v>14</v>
      </c>
      <c r="B53" s="18" t="s">
        <v>13</v>
      </c>
      <c r="C53" s="18" t="s">
        <v>7</v>
      </c>
      <c r="D53" s="19" t="s">
        <v>6</v>
      </c>
      <c r="E53" s="19" t="s">
        <v>5</v>
      </c>
      <c r="F53" s="20" t="s">
        <v>4</v>
      </c>
      <c r="G53"/>
      <c r="H53" s="12"/>
      <c r="I53"/>
      <c r="J53"/>
    </row>
    <row r="54" spans="1:10" ht="14.25" x14ac:dyDescent="0.2">
      <c r="A54" s="10" t="s">
        <v>3</v>
      </c>
      <c r="B54" s="10" t="s">
        <v>15</v>
      </c>
      <c r="C54" s="10" t="s">
        <v>16</v>
      </c>
      <c r="D54" s="22">
        <v>298315</v>
      </c>
      <c r="E54" s="22">
        <v>0</v>
      </c>
      <c r="F54" s="22">
        <f>SUM(D54:E54)</f>
        <v>298315</v>
      </c>
      <c r="G54"/>
      <c r="H54" s="12"/>
      <c r="I54"/>
      <c r="J54"/>
    </row>
    <row r="55" spans="1:10" ht="14.25" x14ac:dyDescent="0.2">
      <c r="A55" s="10" t="s">
        <v>8</v>
      </c>
      <c r="B55" s="10"/>
      <c r="C55" s="10"/>
      <c r="D55" s="22">
        <f>SUM(D54:D54)</f>
        <v>298315</v>
      </c>
      <c r="E55" s="22">
        <f>SUM(E54:E54)</f>
        <v>0</v>
      </c>
      <c r="F55" s="11">
        <f>SUM(D55-E55)</f>
        <v>298315</v>
      </c>
      <c r="G55"/>
      <c r="H55" s="12"/>
      <c r="I55"/>
      <c r="J55"/>
    </row>
    <row r="56" spans="1:10" ht="14.25" x14ac:dyDescent="0.2">
      <c r="A56" s="10"/>
      <c r="B56" s="10"/>
      <c r="C56" s="10"/>
      <c r="D56" s="9"/>
      <c r="E56" s="9"/>
      <c r="F56" s="11" t="s">
        <v>2</v>
      </c>
      <c r="G56"/>
      <c r="H56" s="12"/>
      <c r="I56"/>
      <c r="J56"/>
    </row>
    <row r="57" spans="1:10" ht="14.25" x14ac:dyDescent="0.2">
      <c r="A57" s="10" t="s">
        <v>1</v>
      </c>
      <c r="B57" s="10" t="s">
        <v>81</v>
      </c>
      <c r="C57" s="10" t="s">
        <v>82</v>
      </c>
      <c r="D57" s="9"/>
      <c r="E57" s="9">
        <v>134887</v>
      </c>
      <c r="F57" s="11">
        <f>D57-E57</f>
        <v>-134887</v>
      </c>
      <c r="G57"/>
      <c r="H57" s="12"/>
      <c r="I57"/>
      <c r="J57"/>
    </row>
    <row r="58" spans="1:10" ht="14.25" x14ac:dyDescent="0.2">
      <c r="A58" s="10" t="s">
        <v>1</v>
      </c>
      <c r="B58" s="10" t="s">
        <v>83</v>
      </c>
      <c r="C58" s="10" t="s">
        <v>84</v>
      </c>
      <c r="D58" s="9">
        <v>38739</v>
      </c>
      <c r="E58" s="9"/>
      <c r="F58" s="11">
        <f>D58-E58</f>
        <v>38739</v>
      </c>
      <c r="G58"/>
      <c r="H58" s="12"/>
      <c r="I58"/>
      <c r="J58"/>
    </row>
    <row r="59" spans="1:10" ht="14.25" x14ac:dyDescent="0.2">
      <c r="A59" s="10" t="s">
        <v>1</v>
      </c>
      <c r="B59" s="10" t="s">
        <v>85</v>
      </c>
      <c r="C59" s="10" t="s">
        <v>86</v>
      </c>
      <c r="D59" s="9"/>
      <c r="E59" s="9">
        <v>115340</v>
      </c>
      <c r="F59" s="11">
        <f>D59-E59</f>
        <v>-115340</v>
      </c>
      <c r="G59"/>
      <c r="H59" s="12"/>
      <c r="I59"/>
      <c r="J59"/>
    </row>
    <row r="60" spans="1:10" ht="14.25" x14ac:dyDescent="0.2">
      <c r="A60" s="10" t="s">
        <v>1</v>
      </c>
      <c r="B60" s="10" t="s">
        <v>87</v>
      </c>
      <c r="C60" s="10" t="s">
        <v>88</v>
      </c>
      <c r="D60" s="9">
        <v>20246</v>
      </c>
      <c r="E60" s="9"/>
      <c r="F60" s="11">
        <f t="shared" ref="F60:F64" si="2">D60-E60</f>
        <v>20246</v>
      </c>
      <c r="G60"/>
      <c r="H60" s="12"/>
      <c r="I60"/>
      <c r="J60"/>
    </row>
    <row r="61" spans="1:10" ht="14.25" x14ac:dyDescent="0.2">
      <c r="A61" s="10" t="s">
        <v>1</v>
      </c>
      <c r="B61" s="10" t="s">
        <v>89</v>
      </c>
      <c r="C61" s="10" t="s">
        <v>90</v>
      </c>
      <c r="D61" s="9"/>
      <c r="E61" s="9">
        <v>240000</v>
      </c>
      <c r="F61" s="11">
        <f t="shared" si="2"/>
        <v>-240000</v>
      </c>
      <c r="G61"/>
      <c r="H61" s="12"/>
      <c r="I61"/>
      <c r="J61"/>
    </row>
    <row r="62" spans="1:10" ht="14.25" x14ac:dyDescent="0.2">
      <c r="A62" s="10" t="s">
        <v>1</v>
      </c>
      <c r="B62" s="10" t="s">
        <v>91</v>
      </c>
      <c r="C62" s="10" t="s">
        <v>92</v>
      </c>
      <c r="D62" s="9">
        <v>15976</v>
      </c>
      <c r="E62" s="9"/>
      <c r="F62" s="11">
        <f t="shared" si="2"/>
        <v>15976</v>
      </c>
      <c r="G62"/>
      <c r="H62" s="12"/>
      <c r="I62"/>
      <c r="J62"/>
    </row>
    <row r="63" spans="1:10" ht="14.25" x14ac:dyDescent="0.2">
      <c r="A63" s="10" t="s">
        <v>1</v>
      </c>
      <c r="B63" s="10" t="s">
        <v>93</v>
      </c>
      <c r="C63" s="10" t="s">
        <v>94</v>
      </c>
      <c r="D63" s="9">
        <v>41238</v>
      </c>
      <c r="E63" s="9"/>
      <c r="F63" s="11">
        <f t="shared" si="2"/>
        <v>41238</v>
      </c>
      <c r="G63"/>
      <c r="H63" s="12"/>
      <c r="I63"/>
      <c r="J63"/>
    </row>
    <row r="64" spans="1:10" ht="14.25" x14ac:dyDescent="0.2">
      <c r="A64" s="10" t="s">
        <v>1</v>
      </c>
      <c r="B64" s="10" t="s">
        <v>95</v>
      </c>
      <c r="C64" s="10" t="s">
        <v>96</v>
      </c>
      <c r="D64" s="9">
        <v>176384</v>
      </c>
      <c r="E64" s="9"/>
      <c r="F64" s="11">
        <f t="shared" si="2"/>
        <v>176384</v>
      </c>
      <c r="G64"/>
      <c r="H64" s="12"/>
      <c r="I64"/>
      <c r="J64"/>
    </row>
    <row r="65" spans="1:10" ht="14.25" x14ac:dyDescent="0.2">
      <c r="A65" s="10" t="s">
        <v>9</v>
      </c>
      <c r="B65" s="10"/>
      <c r="C65" s="10"/>
      <c r="D65" s="9">
        <f>SUM(D57:D64)</f>
        <v>292583</v>
      </c>
      <c r="E65" s="9">
        <f>-SUM(E57:E64)</f>
        <v>-490227</v>
      </c>
      <c r="F65" s="11">
        <f>SUM(F57:F64)</f>
        <v>-197644</v>
      </c>
      <c r="G65"/>
      <c r="H65" s="12"/>
      <c r="I65"/>
      <c r="J65"/>
    </row>
    <row r="66" spans="1:10" x14ac:dyDescent="0.2">
      <c r="A66"/>
      <c r="B66"/>
      <c r="C66"/>
      <c r="D66" s="13"/>
      <c r="E66" s="13"/>
      <c r="F66" s="23" t="s">
        <v>2</v>
      </c>
      <c r="G66"/>
      <c r="H66" s="12"/>
      <c r="I66"/>
      <c r="J66"/>
    </row>
    <row r="67" spans="1:10" ht="15.75" x14ac:dyDescent="0.25">
      <c r="A67" s="15" t="s">
        <v>0</v>
      </c>
      <c r="B67" s="15"/>
      <c r="C67"/>
      <c r="D67" s="9">
        <f>SUM(D55+D65)</f>
        <v>590898</v>
      </c>
      <c r="E67" s="9">
        <f>SUM(E65-E55)</f>
        <v>-490227</v>
      </c>
      <c r="F67" s="16">
        <f>SUM(D67+E67)</f>
        <v>100671</v>
      </c>
      <c r="G67"/>
      <c r="H67" s="12"/>
      <c r="I67"/>
      <c r="J67"/>
    </row>
    <row r="68" spans="1:10" ht="15.75" x14ac:dyDescent="0.25">
      <c r="A68" s="15"/>
      <c r="B68" s="15"/>
      <c r="C68"/>
      <c r="D68" s="9"/>
      <c r="E68" s="9"/>
      <c r="F68" s="16"/>
      <c r="G68"/>
      <c r="H68" s="12"/>
      <c r="I68"/>
      <c r="J68"/>
    </row>
    <row r="69" spans="1:10" ht="15.75" x14ac:dyDescent="0.25">
      <c r="A69" s="17" t="s">
        <v>17</v>
      </c>
      <c r="B69" s="18" t="s">
        <v>13</v>
      </c>
      <c r="C69" s="18" t="s">
        <v>7</v>
      </c>
      <c r="D69" s="19" t="s">
        <v>6</v>
      </c>
      <c r="E69" s="19" t="s">
        <v>5</v>
      </c>
      <c r="F69" s="20" t="s">
        <v>4</v>
      </c>
      <c r="G69"/>
      <c r="H69" s="12"/>
      <c r="I69"/>
      <c r="J69"/>
    </row>
    <row r="70" spans="1:10" ht="14.25" x14ac:dyDescent="0.2">
      <c r="A70" s="10" t="s">
        <v>3</v>
      </c>
      <c r="B70" s="10" t="s">
        <v>27</v>
      </c>
      <c r="C70" s="10" t="s">
        <v>28</v>
      </c>
      <c r="D70" s="9">
        <v>56820</v>
      </c>
      <c r="E70" s="9">
        <v>0</v>
      </c>
      <c r="F70" s="11">
        <f>SUM(D70:E70)</f>
        <v>56820</v>
      </c>
      <c r="G70"/>
      <c r="H70" s="12"/>
      <c r="I70"/>
      <c r="J70"/>
    </row>
    <row r="71" spans="1:10" ht="14.25" x14ac:dyDescent="0.2">
      <c r="A71" s="10" t="s">
        <v>3</v>
      </c>
      <c r="B71" s="10" t="s">
        <v>18</v>
      </c>
      <c r="C71" s="10" t="s">
        <v>19</v>
      </c>
      <c r="D71" s="9">
        <v>219893</v>
      </c>
      <c r="E71" s="9">
        <v>0</v>
      </c>
      <c r="F71" s="11">
        <f t="shared" ref="F71:F72" si="3">SUM(D71:E71)</f>
        <v>219893</v>
      </c>
      <c r="G71"/>
      <c r="H71" s="12"/>
      <c r="I71"/>
      <c r="J71"/>
    </row>
    <row r="72" spans="1:10" ht="14.25" x14ac:dyDescent="0.2">
      <c r="A72" s="10" t="s">
        <v>3</v>
      </c>
      <c r="B72" s="10" t="s">
        <v>97</v>
      </c>
      <c r="C72" s="10" t="s">
        <v>98</v>
      </c>
      <c r="D72" s="9">
        <v>44299</v>
      </c>
      <c r="E72" s="9"/>
      <c r="F72" s="11">
        <f t="shared" si="3"/>
        <v>44299</v>
      </c>
      <c r="G72"/>
      <c r="H72" s="12"/>
      <c r="I72"/>
      <c r="J72"/>
    </row>
    <row r="73" spans="1:10" ht="14.25" x14ac:dyDescent="0.2">
      <c r="A73" s="10" t="s">
        <v>8</v>
      </c>
      <c r="B73" s="10"/>
      <c r="C73" s="10"/>
      <c r="D73" s="9">
        <f>SUM(D70:D72)</f>
        <v>321012</v>
      </c>
      <c r="E73" s="9">
        <f>SUM(E70:E70)</f>
        <v>0</v>
      </c>
      <c r="F73" s="11">
        <f>SUM(F70:F72)</f>
        <v>321012</v>
      </c>
      <c r="G73"/>
      <c r="H73" s="12"/>
      <c r="I73"/>
      <c r="J73"/>
    </row>
    <row r="74" spans="1:10" ht="14.25" x14ac:dyDescent="0.2">
      <c r="A74" s="10"/>
      <c r="B74" s="10"/>
      <c r="C74" s="10"/>
      <c r="D74" s="9"/>
      <c r="E74" s="9"/>
      <c r="F74" s="11" t="s">
        <v>2</v>
      </c>
      <c r="G74"/>
      <c r="H74" s="12"/>
      <c r="I74"/>
      <c r="J74"/>
    </row>
    <row r="75" spans="1:10" ht="14.25" x14ac:dyDescent="0.2">
      <c r="A75" s="10" t="s">
        <v>1</v>
      </c>
      <c r="B75" s="10" t="s">
        <v>20</v>
      </c>
      <c r="C75" s="10" t="s">
        <v>21</v>
      </c>
      <c r="D75" s="9">
        <v>72571</v>
      </c>
      <c r="E75" s="9">
        <v>0</v>
      </c>
      <c r="F75" s="11">
        <f t="shared" ref="F75:F77" si="4">SUM(D75-E75)</f>
        <v>72571</v>
      </c>
      <c r="G75"/>
      <c r="H75" s="12"/>
      <c r="I75"/>
      <c r="J75"/>
    </row>
    <row r="76" spans="1:10" ht="14.25" x14ac:dyDescent="0.2">
      <c r="A76" s="10" t="s">
        <v>1</v>
      </c>
      <c r="B76" s="10" t="s">
        <v>99</v>
      </c>
      <c r="C76" s="10" t="s">
        <v>100</v>
      </c>
      <c r="D76" s="9">
        <v>52399</v>
      </c>
      <c r="E76" s="9">
        <v>0</v>
      </c>
      <c r="F76" s="11">
        <f t="shared" si="4"/>
        <v>52399</v>
      </c>
      <c r="G76"/>
      <c r="H76" s="12"/>
      <c r="I76"/>
      <c r="J76"/>
    </row>
    <row r="77" spans="1:10" ht="14.25" x14ac:dyDescent="0.2">
      <c r="A77" s="10" t="s">
        <v>1</v>
      </c>
      <c r="B77" s="10" t="s">
        <v>101</v>
      </c>
      <c r="C77" s="10" t="s">
        <v>86</v>
      </c>
      <c r="D77" s="9"/>
      <c r="E77" s="9">
        <v>140000</v>
      </c>
      <c r="F77" s="11">
        <f t="shared" si="4"/>
        <v>-140000</v>
      </c>
      <c r="G77"/>
      <c r="H77" s="12"/>
      <c r="I77"/>
      <c r="J77"/>
    </row>
    <row r="78" spans="1:10" ht="14.25" x14ac:dyDescent="0.2">
      <c r="A78" s="10" t="s">
        <v>9</v>
      </c>
      <c r="B78" s="10"/>
      <c r="C78" s="10"/>
      <c r="D78" s="9">
        <f>SUM(D75:D77)</f>
        <v>124970</v>
      </c>
      <c r="E78" s="9">
        <f>-SUM(E75:E77)</f>
        <v>-140000</v>
      </c>
      <c r="F78" s="9">
        <f>SUM(F75:F76)</f>
        <v>124970</v>
      </c>
      <c r="G78"/>
      <c r="H78" s="12"/>
      <c r="I78"/>
      <c r="J78"/>
    </row>
    <row r="79" spans="1:10" ht="14.25" x14ac:dyDescent="0.2">
      <c r="A79" s="10"/>
      <c r="B79" s="10"/>
      <c r="C79" s="10"/>
      <c r="D79" s="9"/>
      <c r="E79" s="9"/>
      <c r="F79" s="11" t="s">
        <v>2</v>
      </c>
      <c r="G79"/>
      <c r="H79" s="12"/>
      <c r="I79"/>
      <c r="J79"/>
    </row>
    <row r="80" spans="1:10" ht="15.75" x14ac:dyDescent="0.25">
      <c r="A80" s="15" t="s">
        <v>0</v>
      </c>
      <c r="B80" s="15"/>
      <c r="C80"/>
      <c r="D80" s="9">
        <f>SUM(D73+D78)</f>
        <v>445982</v>
      </c>
      <c r="E80" s="9">
        <f>SUM(E78-E73)</f>
        <v>-140000</v>
      </c>
      <c r="F80" s="16">
        <f>SUM(D80:E80)</f>
        <v>305982</v>
      </c>
      <c r="G80"/>
      <c r="H80" s="12"/>
      <c r="I80"/>
      <c r="J80"/>
    </row>
    <row r="81" spans="1:10" ht="15.75" x14ac:dyDescent="0.25">
      <c r="A81" s="15"/>
      <c r="B81" s="15"/>
      <c r="C81"/>
      <c r="D81" s="9"/>
      <c r="E81" s="9"/>
      <c r="F81" s="16"/>
      <c r="G81"/>
      <c r="H81" s="12"/>
      <c r="I81"/>
      <c r="J81"/>
    </row>
    <row r="82" spans="1:10" ht="15.75" x14ac:dyDescent="0.25">
      <c r="A82" s="17" t="s">
        <v>22</v>
      </c>
      <c r="B82" s="18" t="s">
        <v>13</v>
      </c>
      <c r="C82" s="18" t="s">
        <v>7</v>
      </c>
      <c r="D82" s="19" t="s">
        <v>6</v>
      </c>
      <c r="E82" s="19" t="s">
        <v>5</v>
      </c>
      <c r="F82" s="20" t="s">
        <v>4</v>
      </c>
      <c r="G82"/>
      <c r="H82" s="12"/>
      <c r="I82"/>
      <c r="J82"/>
    </row>
    <row r="83" spans="1:10" ht="14.25" x14ac:dyDescent="0.2">
      <c r="A83" s="10" t="s">
        <v>3</v>
      </c>
      <c r="B83" s="10" t="s">
        <v>102</v>
      </c>
      <c r="C83" s="10" t="s">
        <v>103</v>
      </c>
      <c r="D83" s="22">
        <v>8160</v>
      </c>
      <c r="E83" s="22">
        <v>0</v>
      </c>
      <c r="F83" s="22">
        <f>SUM(D83:E83)</f>
        <v>8160</v>
      </c>
      <c r="G83" t="s">
        <v>106</v>
      </c>
      <c r="H83" s="12"/>
      <c r="I83"/>
      <c r="J83"/>
    </row>
    <row r="84" spans="1:10" ht="14.25" x14ac:dyDescent="0.2">
      <c r="A84" s="10" t="s">
        <v>3</v>
      </c>
      <c r="B84" s="10" t="s">
        <v>104</v>
      </c>
      <c r="C84" s="10" t="s">
        <v>105</v>
      </c>
      <c r="D84" s="22">
        <v>120137</v>
      </c>
      <c r="E84" s="22"/>
      <c r="F84" s="22">
        <f>SUM(D84:E84)</f>
        <v>120137</v>
      </c>
      <c r="G84" t="s">
        <v>107</v>
      </c>
      <c r="H84" s="12"/>
      <c r="I84"/>
      <c r="J84"/>
    </row>
    <row r="85" spans="1:10" ht="14.25" x14ac:dyDescent="0.2">
      <c r="A85" s="10" t="s">
        <v>3</v>
      </c>
      <c r="B85" s="10" t="s">
        <v>108</v>
      </c>
      <c r="C85" s="10" t="s">
        <v>109</v>
      </c>
      <c r="D85" s="22">
        <v>133050</v>
      </c>
      <c r="E85" s="22"/>
      <c r="F85" s="22">
        <f>SUM(D85:E85)</f>
        <v>133050</v>
      </c>
      <c r="G85" t="s">
        <v>110</v>
      </c>
      <c r="H85" s="12"/>
      <c r="I85"/>
      <c r="J85"/>
    </row>
    <row r="86" spans="1:10" ht="14.25" x14ac:dyDescent="0.2">
      <c r="A86" s="10" t="s">
        <v>8</v>
      </c>
      <c r="B86" s="10"/>
      <c r="C86" s="10"/>
      <c r="D86" s="22">
        <f>SUM(D83:D85)</f>
        <v>261347</v>
      </c>
      <c r="E86" s="22">
        <f>SUM(E83:E83)</f>
        <v>0</v>
      </c>
      <c r="F86" s="22">
        <f>SUM(F83:F85)</f>
        <v>261347</v>
      </c>
      <c r="G86"/>
      <c r="H86" s="12"/>
      <c r="I86"/>
      <c r="J86"/>
    </row>
    <row r="87" spans="1:10" ht="14.25" x14ac:dyDescent="0.2">
      <c r="A87" s="10"/>
      <c r="B87" s="10"/>
      <c r="C87" s="10"/>
      <c r="D87" s="9"/>
      <c r="E87" s="9"/>
      <c r="F87" s="11" t="s">
        <v>2</v>
      </c>
      <c r="G87"/>
      <c r="H87" s="12"/>
      <c r="I87"/>
      <c r="J87"/>
    </row>
    <row r="88" spans="1:10" ht="14.25" x14ac:dyDescent="0.2">
      <c r="A88" s="10" t="s">
        <v>1</v>
      </c>
      <c r="B88" s="10" t="s">
        <v>111</v>
      </c>
      <c r="C88" s="10" t="s">
        <v>112</v>
      </c>
      <c r="D88" s="9">
        <v>38926</v>
      </c>
      <c r="E88" s="9">
        <v>0</v>
      </c>
      <c r="F88" s="11">
        <f>D88-E88</f>
        <v>38926</v>
      </c>
      <c r="G88"/>
      <c r="H88" s="12"/>
      <c r="I88"/>
      <c r="J88"/>
    </row>
    <row r="89" spans="1:10" ht="14.25" x14ac:dyDescent="0.2">
      <c r="A89" s="10" t="s">
        <v>1</v>
      </c>
      <c r="B89" s="10" t="s">
        <v>113</v>
      </c>
      <c r="C89" s="10" t="s">
        <v>114</v>
      </c>
      <c r="D89" s="9"/>
      <c r="E89" s="9">
        <v>250000</v>
      </c>
      <c r="F89" s="11">
        <f>D89-E89</f>
        <v>-250000</v>
      </c>
      <c r="G89" t="s">
        <v>117</v>
      </c>
      <c r="H89" s="12"/>
      <c r="I89"/>
      <c r="J89"/>
    </row>
    <row r="90" spans="1:10" ht="14.25" x14ac:dyDescent="0.2">
      <c r="A90" s="10" t="s">
        <v>1</v>
      </c>
      <c r="B90" s="10" t="s">
        <v>115</v>
      </c>
      <c r="C90" s="10" t="s">
        <v>116</v>
      </c>
      <c r="D90" s="9"/>
      <c r="E90" s="9">
        <v>25000</v>
      </c>
      <c r="F90" s="11">
        <f>D90-E90</f>
        <v>-25000</v>
      </c>
      <c r="G90" t="s">
        <v>117</v>
      </c>
      <c r="H90" s="12"/>
      <c r="I90"/>
      <c r="J90"/>
    </row>
    <row r="91" spans="1:10" ht="14.25" x14ac:dyDescent="0.2">
      <c r="A91" s="10" t="s">
        <v>9</v>
      </c>
      <c r="B91" s="10"/>
      <c r="C91" s="10"/>
      <c r="D91" s="9">
        <f>SUM(D88:D90)</f>
        <v>38926</v>
      </c>
      <c r="E91" s="9">
        <f>-SUM(E88:E90)</f>
        <v>-275000</v>
      </c>
      <c r="F91" s="9">
        <f>SUM(F88:F90)</f>
        <v>-236074</v>
      </c>
      <c r="G91"/>
      <c r="H91" s="12"/>
      <c r="I91"/>
      <c r="J91"/>
    </row>
    <row r="92" spans="1:10" x14ac:dyDescent="0.2">
      <c r="A92"/>
      <c r="B92"/>
      <c r="C92"/>
      <c r="D92" s="13"/>
      <c r="E92" s="13"/>
      <c r="F92" s="23" t="s">
        <v>2</v>
      </c>
      <c r="G92"/>
      <c r="H92" s="12"/>
      <c r="I92"/>
      <c r="J92"/>
    </row>
    <row r="93" spans="1:10" ht="15.75" x14ac:dyDescent="0.25">
      <c r="A93" s="15" t="s">
        <v>0</v>
      </c>
      <c r="B93" s="15"/>
      <c r="C93"/>
      <c r="D93" s="9">
        <f>SUM(D86+D91)</f>
        <v>300273</v>
      </c>
      <c r="E93" s="9">
        <f>SUM(E91-E86)</f>
        <v>-275000</v>
      </c>
      <c r="F93" s="16">
        <f>SUM(D93+E93)</f>
        <v>25273</v>
      </c>
      <c r="G93"/>
      <c r="H93" s="12"/>
      <c r="I93"/>
      <c r="J93"/>
    </row>
    <row r="94" spans="1:10" ht="15.75" x14ac:dyDescent="0.25">
      <c r="A94" s="15"/>
      <c r="B94" s="15"/>
      <c r="C94"/>
      <c r="D94" s="9"/>
      <c r="E94" s="9"/>
      <c r="F94" s="16"/>
      <c r="G94"/>
      <c r="H94" s="12"/>
      <c r="I94"/>
      <c r="J94"/>
    </row>
    <row r="95" spans="1:10" ht="15.75" x14ac:dyDescent="0.25">
      <c r="A95" s="17" t="s">
        <v>11</v>
      </c>
      <c r="B95" s="18" t="s">
        <v>13</v>
      </c>
      <c r="C95" s="18" t="s">
        <v>7</v>
      </c>
      <c r="D95" s="19" t="s">
        <v>6</v>
      </c>
      <c r="E95" s="19" t="s">
        <v>5</v>
      </c>
      <c r="F95" s="20" t="s">
        <v>4</v>
      </c>
      <c r="G95"/>
      <c r="H95" s="12"/>
      <c r="I95"/>
      <c r="J95"/>
    </row>
    <row r="96" spans="1:10" ht="14.25" x14ac:dyDescent="0.2">
      <c r="A96" s="10" t="s">
        <v>3</v>
      </c>
      <c r="B96" s="10" t="s">
        <v>29</v>
      </c>
      <c r="C96" s="10" t="s">
        <v>30</v>
      </c>
      <c r="D96" s="22">
        <v>23720714</v>
      </c>
      <c r="E96" s="22">
        <v>0</v>
      </c>
      <c r="F96" s="22">
        <f>SUM(D96:E96)</f>
        <v>23720714</v>
      </c>
      <c r="G96"/>
      <c r="H96" s="12"/>
      <c r="I96"/>
      <c r="J96"/>
    </row>
    <row r="97" spans="1:10" ht="14.25" x14ac:dyDescent="0.2">
      <c r="A97" s="10" t="s">
        <v>3</v>
      </c>
      <c r="B97" s="10" t="s">
        <v>118</v>
      </c>
      <c r="C97" s="10" t="s">
        <v>103</v>
      </c>
      <c r="D97" s="22">
        <v>930361</v>
      </c>
      <c r="E97" s="22"/>
      <c r="F97" s="22">
        <f>SUM(D97:E97)</f>
        <v>930361</v>
      </c>
      <c r="G97" t="s">
        <v>106</v>
      </c>
      <c r="H97" s="12"/>
      <c r="I97"/>
      <c r="J97"/>
    </row>
    <row r="98" spans="1:10" ht="14.25" x14ac:dyDescent="0.2">
      <c r="A98" s="10" t="s">
        <v>3</v>
      </c>
      <c r="B98" s="10" t="s">
        <v>119</v>
      </c>
      <c r="C98" s="10" t="s">
        <v>120</v>
      </c>
      <c r="D98" s="22">
        <v>261543</v>
      </c>
      <c r="E98" s="22"/>
      <c r="F98" s="22">
        <f>SUM(D98:E98)</f>
        <v>261543</v>
      </c>
      <c r="G98" t="s">
        <v>121</v>
      </c>
      <c r="H98" s="12"/>
      <c r="I98"/>
      <c r="J98"/>
    </row>
    <row r="99" spans="1:10" ht="14.25" x14ac:dyDescent="0.2">
      <c r="A99" s="10" t="s">
        <v>3</v>
      </c>
      <c r="B99" s="10" t="s">
        <v>124</v>
      </c>
      <c r="C99" s="10" t="s">
        <v>125</v>
      </c>
      <c r="D99" s="22">
        <v>20240</v>
      </c>
      <c r="E99" s="22"/>
      <c r="F99" s="22">
        <f>SUM(D99:E99)</f>
        <v>20240</v>
      </c>
      <c r="G99" t="s">
        <v>126</v>
      </c>
      <c r="H99" s="12"/>
      <c r="I99"/>
      <c r="J99"/>
    </row>
    <row r="100" spans="1:10" ht="14.25" x14ac:dyDescent="0.2">
      <c r="A100" s="10" t="s">
        <v>8</v>
      </c>
      <c r="B100" s="10"/>
      <c r="C100" s="10"/>
      <c r="D100" s="22">
        <f>SUM(D96:D99)</f>
        <v>24932858</v>
      </c>
      <c r="E100" s="22">
        <f>SUM(E96:E96)</f>
        <v>0</v>
      </c>
      <c r="F100" s="11">
        <f>SUM(D100-E100)</f>
        <v>24932858</v>
      </c>
      <c r="G100"/>
      <c r="H100" s="12"/>
      <c r="I100"/>
      <c r="J100"/>
    </row>
    <row r="101" spans="1:10" ht="14.25" x14ac:dyDescent="0.2">
      <c r="A101" s="10"/>
      <c r="B101" s="10"/>
      <c r="C101" s="10"/>
      <c r="D101" s="9"/>
      <c r="E101" s="9"/>
      <c r="F101" s="11" t="s">
        <v>2</v>
      </c>
      <c r="G101"/>
      <c r="H101" s="12"/>
      <c r="I101"/>
      <c r="J101"/>
    </row>
    <row r="102" spans="1:10" ht="14.25" x14ac:dyDescent="0.2">
      <c r="A102" s="10" t="s">
        <v>1</v>
      </c>
      <c r="B102" s="10" t="s">
        <v>23</v>
      </c>
      <c r="C102" s="10" t="s">
        <v>12</v>
      </c>
      <c r="D102" s="9">
        <v>19351000</v>
      </c>
      <c r="E102" s="9"/>
      <c r="F102" s="11">
        <f t="shared" ref="F102:F104" si="5">D102-E102</f>
        <v>19351000</v>
      </c>
      <c r="G102"/>
      <c r="H102" s="12"/>
      <c r="I102"/>
      <c r="J102"/>
    </row>
    <row r="103" spans="1:10" ht="14.25" x14ac:dyDescent="0.2">
      <c r="A103" s="10" t="s">
        <v>1</v>
      </c>
      <c r="B103" s="10" t="s">
        <v>31</v>
      </c>
      <c r="C103" s="10" t="s">
        <v>32</v>
      </c>
      <c r="D103" s="9">
        <v>1813277</v>
      </c>
      <c r="E103" s="9"/>
      <c r="F103" s="11">
        <f t="shared" si="5"/>
        <v>1813277</v>
      </c>
      <c r="G103" t="s">
        <v>127</v>
      </c>
      <c r="H103" s="12"/>
      <c r="I103"/>
      <c r="J103"/>
    </row>
    <row r="104" spans="1:10" ht="14.25" x14ac:dyDescent="0.2">
      <c r="A104" s="10" t="s">
        <v>1</v>
      </c>
      <c r="B104" s="10" t="s">
        <v>122</v>
      </c>
      <c r="C104" s="10" t="s">
        <v>123</v>
      </c>
      <c r="D104" s="9">
        <v>99708</v>
      </c>
      <c r="E104" s="9"/>
      <c r="F104" s="11">
        <f t="shared" si="5"/>
        <v>99708</v>
      </c>
      <c r="G104" t="s">
        <v>128</v>
      </c>
      <c r="H104" s="12"/>
      <c r="I104"/>
      <c r="J104"/>
    </row>
    <row r="105" spans="1:10" ht="14.25" x14ac:dyDescent="0.2">
      <c r="A105" s="10" t="s">
        <v>9</v>
      </c>
      <c r="B105" s="10"/>
      <c r="C105" s="10"/>
      <c r="D105" s="9">
        <f>SUM(D102:D104)</f>
        <v>21263985</v>
      </c>
      <c r="E105" s="9">
        <f>-SUM(E102:E102)</f>
        <v>0</v>
      </c>
      <c r="F105" s="9">
        <f>SUM(F102:F104)</f>
        <v>21263985</v>
      </c>
      <c r="G105"/>
      <c r="H105" s="12"/>
      <c r="I105"/>
      <c r="J105"/>
    </row>
    <row r="106" spans="1:10" x14ac:dyDescent="0.2">
      <c r="A106"/>
      <c r="B106"/>
      <c r="C106"/>
      <c r="D106" s="13"/>
      <c r="E106" s="13"/>
      <c r="F106" s="23" t="s">
        <v>2</v>
      </c>
      <c r="G106"/>
      <c r="H106" s="12"/>
      <c r="I106"/>
      <c r="J106"/>
    </row>
    <row r="107" spans="1:10" ht="15.75" x14ac:dyDescent="0.25">
      <c r="A107" s="15" t="s">
        <v>0</v>
      </c>
      <c r="B107" s="15"/>
      <c r="C107"/>
      <c r="D107" s="9">
        <f>SUM(D100+D105)</f>
        <v>46196843</v>
      </c>
      <c r="E107" s="9">
        <f>SUM(E105-E100)</f>
        <v>0</v>
      </c>
      <c r="F107" s="16">
        <f>SUM(D107+E107)</f>
        <v>46196843</v>
      </c>
      <c r="G107"/>
      <c r="H107" s="12"/>
      <c r="I107"/>
      <c r="J107"/>
    </row>
    <row r="108" spans="1:10" x14ac:dyDescent="0.2">
      <c r="A108"/>
      <c r="B108"/>
      <c r="C108"/>
      <c r="D108" s="13"/>
      <c r="E108" s="13"/>
      <c r="F108"/>
      <c r="G108"/>
      <c r="H108" s="12"/>
      <c r="I108"/>
      <c r="J108"/>
    </row>
    <row r="109" spans="1:10" ht="15.75" x14ac:dyDescent="0.25">
      <c r="A109" s="17" t="s">
        <v>33</v>
      </c>
      <c r="B109" s="18" t="s">
        <v>13</v>
      </c>
      <c r="C109" s="18" t="s">
        <v>7</v>
      </c>
      <c r="D109" s="19" t="s">
        <v>6</v>
      </c>
      <c r="E109" s="19" t="s">
        <v>5</v>
      </c>
      <c r="F109" s="20" t="s">
        <v>4</v>
      </c>
      <c r="G109"/>
      <c r="H109" s="12"/>
      <c r="I109"/>
      <c r="J109"/>
    </row>
    <row r="110" spans="1:10" ht="14.25" x14ac:dyDescent="0.2">
      <c r="A110" s="10" t="s">
        <v>3</v>
      </c>
      <c r="B110" s="10" t="s">
        <v>129</v>
      </c>
      <c r="C110" s="10" t="s">
        <v>130</v>
      </c>
      <c r="D110" s="22">
        <v>15884</v>
      </c>
      <c r="E110" s="22">
        <v>0</v>
      </c>
      <c r="F110" s="22">
        <f>SUM(D110:E110)</f>
        <v>15884</v>
      </c>
      <c r="G110" t="s">
        <v>106</v>
      </c>
      <c r="H110" s="12"/>
      <c r="I110"/>
      <c r="J110"/>
    </row>
    <row r="111" spans="1:10" ht="14.25" x14ac:dyDescent="0.2">
      <c r="A111" s="10" t="s">
        <v>3</v>
      </c>
      <c r="B111" s="10" t="s">
        <v>131</v>
      </c>
      <c r="C111" s="10" t="s">
        <v>132</v>
      </c>
      <c r="D111" s="22">
        <v>81500</v>
      </c>
      <c r="E111" s="22"/>
      <c r="F111" s="22">
        <f>SUM(D111:E111)</f>
        <v>81500</v>
      </c>
      <c r="G111" t="s">
        <v>133</v>
      </c>
      <c r="H111" s="12"/>
      <c r="I111"/>
      <c r="J111"/>
    </row>
    <row r="112" spans="1:10" ht="14.25" x14ac:dyDescent="0.2">
      <c r="A112" s="10" t="s">
        <v>3</v>
      </c>
      <c r="B112" s="10" t="s">
        <v>134</v>
      </c>
      <c r="C112" s="10" t="s">
        <v>135</v>
      </c>
      <c r="D112" s="22">
        <v>21312</v>
      </c>
      <c r="E112" s="22"/>
      <c r="F112" s="22">
        <f t="shared" ref="F112:F113" si="6">SUM(D112:E112)</f>
        <v>21312</v>
      </c>
      <c r="G112"/>
      <c r="H112" s="12"/>
      <c r="I112"/>
      <c r="J112"/>
    </row>
    <row r="113" spans="1:10" ht="14.25" x14ac:dyDescent="0.2">
      <c r="A113" s="10" t="s">
        <v>3</v>
      </c>
      <c r="B113" s="10" t="s">
        <v>136</v>
      </c>
      <c r="C113" s="10" t="s">
        <v>137</v>
      </c>
      <c r="D113" s="22">
        <v>11218</v>
      </c>
      <c r="E113" s="22"/>
      <c r="F113" s="22">
        <f t="shared" si="6"/>
        <v>11218</v>
      </c>
      <c r="G113"/>
      <c r="H113" s="12"/>
      <c r="I113"/>
      <c r="J113"/>
    </row>
    <row r="114" spans="1:10" ht="14.25" x14ac:dyDescent="0.2">
      <c r="A114" s="10" t="s">
        <v>8</v>
      </c>
      <c r="B114" s="10"/>
      <c r="C114" s="10"/>
      <c r="D114" s="22">
        <f>SUM(D110:D113)</f>
        <v>129914</v>
      </c>
      <c r="E114" s="22">
        <f>SUM(E110:E110)</f>
        <v>0</v>
      </c>
      <c r="F114" s="22">
        <f>SUM(F110:F113)</f>
        <v>129914</v>
      </c>
      <c r="G114"/>
      <c r="H114" s="12"/>
      <c r="I114"/>
      <c r="J114"/>
    </row>
    <row r="115" spans="1:10" ht="14.25" x14ac:dyDescent="0.2">
      <c r="A115" s="10"/>
      <c r="B115" s="10"/>
      <c r="C115" s="10"/>
      <c r="D115" s="9"/>
      <c r="E115" s="9"/>
      <c r="F115" s="11" t="s">
        <v>2</v>
      </c>
      <c r="G115"/>
      <c r="H115" s="12"/>
      <c r="I115"/>
      <c r="J115"/>
    </row>
    <row r="116" spans="1:10" ht="14.25" x14ac:dyDescent="0.2">
      <c r="A116" s="10" t="s">
        <v>1</v>
      </c>
      <c r="B116" s="10" t="s">
        <v>138</v>
      </c>
      <c r="C116" s="10" t="s">
        <v>139</v>
      </c>
      <c r="D116" s="9">
        <v>112507</v>
      </c>
      <c r="E116" s="9">
        <v>0</v>
      </c>
      <c r="F116" s="11">
        <f>D116+E116</f>
        <v>112507</v>
      </c>
      <c r="G116"/>
      <c r="H116" s="12"/>
      <c r="I116"/>
      <c r="J116"/>
    </row>
    <row r="117" spans="1:10" ht="14.25" x14ac:dyDescent="0.2">
      <c r="A117" s="10" t="s">
        <v>1</v>
      </c>
      <c r="B117" s="10" t="s">
        <v>141</v>
      </c>
      <c r="C117" s="10" t="s">
        <v>36</v>
      </c>
      <c r="D117" s="9">
        <v>11000</v>
      </c>
      <c r="E117" s="9"/>
      <c r="F117" s="11"/>
      <c r="G117" t="s">
        <v>106</v>
      </c>
      <c r="H117" s="12"/>
      <c r="I117"/>
      <c r="J117"/>
    </row>
    <row r="118" spans="1:10" ht="14.25" x14ac:dyDescent="0.2">
      <c r="A118" s="10" t="s">
        <v>1</v>
      </c>
      <c r="B118" s="10" t="s">
        <v>34</v>
      </c>
      <c r="C118" s="10" t="s">
        <v>140</v>
      </c>
      <c r="D118" s="9"/>
      <c r="E118" s="9">
        <v>65000</v>
      </c>
      <c r="F118" s="11">
        <f>D118+E118</f>
        <v>65000</v>
      </c>
      <c r="G118" t="s">
        <v>142</v>
      </c>
      <c r="H118" s="12"/>
      <c r="I118"/>
      <c r="J118"/>
    </row>
    <row r="119" spans="1:10" ht="14.25" x14ac:dyDescent="0.2">
      <c r="A119" s="10" t="s">
        <v>9</v>
      </c>
      <c r="B119" s="10"/>
      <c r="C119" s="10"/>
      <c r="D119" s="9">
        <f>SUM(D116:D118)</f>
        <v>123507</v>
      </c>
      <c r="E119" s="9">
        <f>-SUM(E116:E118)</f>
        <v>-65000</v>
      </c>
      <c r="F119" s="9">
        <f>SUM(D119+E119)</f>
        <v>58507</v>
      </c>
      <c r="G119"/>
      <c r="H119" s="12"/>
      <c r="I119"/>
      <c r="J119"/>
    </row>
    <row r="120" spans="1:10" x14ac:dyDescent="0.2">
      <c r="A120"/>
      <c r="B120"/>
      <c r="C120"/>
      <c r="D120" s="13"/>
      <c r="E120" s="13"/>
      <c r="F120" s="23" t="s">
        <v>2</v>
      </c>
      <c r="G120"/>
      <c r="H120" s="12"/>
      <c r="I120"/>
      <c r="J120"/>
    </row>
    <row r="121" spans="1:10" ht="15.75" x14ac:dyDescent="0.25">
      <c r="A121" s="15" t="s">
        <v>0</v>
      </c>
      <c r="B121" s="15"/>
      <c r="C121"/>
      <c r="D121" s="9">
        <f>SUM(D114+D119)</f>
        <v>253421</v>
      </c>
      <c r="E121" s="9">
        <f>SUM(E119-E114)</f>
        <v>-65000</v>
      </c>
      <c r="F121" s="16">
        <f>SUM(D121+E121)</f>
        <v>188421</v>
      </c>
      <c r="G121"/>
      <c r="H121" s="12"/>
      <c r="I121"/>
      <c r="J121"/>
    </row>
    <row r="122" spans="1:10" x14ac:dyDescent="0.2">
      <c r="A122"/>
      <c r="B122"/>
      <c r="C122"/>
      <c r="D122" s="13"/>
      <c r="E122" s="13"/>
      <c r="F122"/>
      <c r="G122"/>
      <c r="H122" s="12"/>
      <c r="I122"/>
      <c r="J122"/>
    </row>
    <row r="123" spans="1:10" ht="15.75" x14ac:dyDescent="0.25">
      <c r="A123" s="17" t="s">
        <v>35</v>
      </c>
      <c r="B123" s="18" t="s">
        <v>13</v>
      </c>
      <c r="C123" s="18" t="s">
        <v>7</v>
      </c>
      <c r="D123" s="19" t="s">
        <v>6</v>
      </c>
      <c r="E123" s="19" t="s">
        <v>5</v>
      </c>
      <c r="F123" s="20" t="s">
        <v>4</v>
      </c>
      <c r="G123"/>
      <c r="H123" s="12"/>
      <c r="I123"/>
      <c r="J123"/>
    </row>
    <row r="124" spans="1:10" ht="14.25" x14ac:dyDescent="0.2">
      <c r="A124" s="10" t="s">
        <v>3</v>
      </c>
      <c r="B124" s="10" t="s">
        <v>144</v>
      </c>
      <c r="C124" s="10" t="s">
        <v>145</v>
      </c>
      <c r="D124" s="22">
        <v>74628</v>
      </c>
      <c r="E124" s="22">
        <v>0</v>
      </c>
      <c r="F124" s="22">
        <f>SUM(D124:E124)</f>
        <v>74628</v>
      </c>
      <c r="G124" t="s">
        <v>143</v>
      </c>
      <c r="H124" s="12"/>
      <c r="I124"/>
      <c r="J124"/>
    </row>
    <row r="125" spans="1:10" ht="14.25" x14ac:dyDescent="0.2">
      <c r="A125" s="10" t="s">
        <v>3</v>
      </c>
      <c r="B125" s="10" t="s">
        <v>146</v>
      </c>
      <c r="C125" s="10" t="s">
        <v>103</v>
      </c>
      <c r="D125" s="22">
        <v>46788</v>
      </c>
      <c r="E125" s="22"/>
      <c r="F125" s="22">
        <f>SUM(D125:E125)</f>
        <v>46788</v>
      </c>
      <c r="G125" t="s">
        <v>106</v>
      </c>
      <c r="H125" s="12"/>
      <c r="I125"/>
      <c r="J125"/>
    </row>
    <row r="126" spans="1:10" ht="14.25" x14ac:dyDescent="0.2">
      <c r="A126" s="10" t="s">
        <v>8</v>
      </c>
      <c r="B126" s="10"/>
      <c r="C126" s="10"/>
      <c r="D126" s="22">
        <f>SUM(D124:D125)</f>
        <v>121416</v>
      </c>
      <c r="E126" s="22">
        <f>SUM(E124:E124)</f>
        <v>0</v>
      </c>
      <c r="F126" s="11">
        <f>SUM(D126-E126)</f>
        <v>121416</v>
      </c>
      <c r="G126"/>
      <c r="H126" s="12"/>
      <c r="I126"/>
      <c r="J126"/>
    </row>
    <row r="127" spans="1:10" ht="14.25" x14ac:dyDescent="0.2">
      <c r="A127" s="10"/>
      <c r="B127" s="10"/>
      <c r="C127" s="10"/>
      <c r="D127" s="9"/>
      <c r="E127" s="9"/>
      <c r="F127" s="9"/>
      <c r="G127"/>
      <c r="H127" s="12"/>
      <c r="I127"/>
      <c r="J127"/>
    </row>
    <row r="128" spans="1:10" x14ac:dyDescent="0.2">
      <c r="A128"/>
      <c r="B128"/>
      <c r="C128"/>
      <c r="D128" s="13"/>
      <c r="E128" s="13"/>
      <c r="F128" s="23" t="s">
        <v>2</v>
      </c>
      <c r="G128"/>
      <c r="H128" s="12"/>
      <c r="I128"/>
      <c r="J128"/>
    </row>
    <row r="129" spans="1:10" ht="15.75" x14ac:dyDescent="0.25">
      <c r="A129" s="15" t="s">
        <v>0</v>
      </c>
      <c r="B129" s="15"/>
      <c r="C129"/>
      <c r="D129" s="9">
        <f>SUM(D126+D127)</f>
        <v>121416</v>
      </c>
      <c r="E129" s="9">
        <f>SUM(E127-E126)</f>
        <v>0</v>
      </c>
      <c r="F129" s="16">
        <f>SUM(D129+E129)</f>
        <v>121416</v>
      </c>
      <c r="G129"/>
      <c r="H129" s="12"/>
      <c r="I129"/>
      <c r="J129"/>
    </row>
  </sheetData>
  <printOptions horizontalCentered="1" gridLines="1"/>
  <pageMargins left="0.75" right="0.75" top="1" bottom="1" header="0.5" footer="0.5"/>
  <pageSetup scale="58" fitToHeight="0" orientation="landscape" r:id="rId1"/>
  <headerFooter alignWithMargins="0">
    <oddHeader>&amp;C&amp;"Arial,Bold"&amp;14City of Sandersville, Georgia
FY 2025 Budget Amendment</oddHeader>
  </headerFooter>
  <rowBreaks count="1" manualBreakCount="1">
    <brk id="67" max="11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A. Maddox</dc:creator>
  <cp:lastModifiedBy>Gloria Waller</cp:lastModifiedBy>
  <cp:lastPrinted>2026-03-12T15:50:22Z</cp:lastPrinted>
  <dcterms:created xsi:type="dcterms:W3CDTF">2013-08-28T20:30:14Z</dcterms:created>
  <dcterms:modified xsi:type="dcterms:W3CDTF">2026-03-12T18:12:49Z</dcterms:modified>
</cp:coreProperties>
</file>